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9" activeTab="0"/>
  </bookViews>
  <sheets>
    <sheet name="MIENIE SU" sheetId="1" r:id="rId1"/>
    <sheet name="Budynki i budowle" sheetId="2" r:id="rId2"/>
    <sheet name="ELEKTRONIKA SU" sheetId="3" r:id="rId3"/>
  </sheets>
  <externalReferences>
    <externalReference r:id="rId6"/>
  </externalReferences>
  <definedNames>
    <definedName name="_1Excel_BuiltIn_Print_Area_1_1_1">('MIENIE SU'!$C$2:$C$20,'MIENIE SU'!#REF!,'MIENIE SU'!#REF!,'MIENIE SU'!#REF!)</definedName>
    <definedName name="_xlnm._FilterDatabase" localSheetId="2" hidden="1">'ELEKTRONIKA SU'!$A$5:$G$48</definedName>
    <definedName name="Excel_BuiltIn_Print_Area_1_1">('MIENIE SU'!$C$2:$C$20,'MIENIE SU'!#REF!,'MIENIE SU'!#REF!)</definedName>
    <definedName name="Excel_BuiltIn_Print_Area_3_1">#REF!</definedName>
    <definedName name="_xlnm.Print_Area" localSheetId="0">'MIENIE SU'!$B$2:$C$20</definedName>
  </definedNames>
  <calcPr fullCalcOnLoad="1"/>
</workbook>
</file>

<file path=xl/sharedStrings.xml><?xml version="1.0" encoding="utf-8"?>
<sst xmlns="http://schemas.openxmlformats.org/spreadsheetml/2006/main" count="225" uniqueCount="147">
  <si>
    <t>Niskocenne składniki mienia</t>
  </si>
  <si>
    <t>Maszyny, urządzenia i wyposażenie - łącznie:</t>
  </si>
  <si>
    <t>Wartości pieniężne w schowku</t>
  </si>
  <si>
    <t>Lp.</t>
  </si>
  <si>
    <t>Przedmiot ubezpieczenia</t>
  </si>
  <si>
    <t xml:space="preserve">Grupa 3 </t>
  </si>
  <si>
    <t xml:space="preserve">Grupa 4 </t>
  </si>
  <si>
    <t xml:space="preserve">Grupa 5 </t>
  </si>
  <si>
    <t xml:space="preserve">Grupa 6 </t>
  </si>
  <si>
    <t>Grupa 7  z wyłączeniem pojazdów mechanicznych podlegających obowiązkowi rejestracji</t>
  </si>
  <si>
    <t>Grupa 8</t>
  </si>
  <si>
    <t>System ubezpieczenia</t>
  </si>
  <si>
    <t>Nominalna</t>
  </si>
  <si>
    <t>Sumy stałe</t>
  </si>
  <si>
    <t>Razem</t>
  </si>
  <si>
    <t xml:space="preserve">Podstawa szacowania wartości </t>
  </si>
  <si>
    <t>w tym w rozbiciu na grupy KŚT</t>
  </si>
  <si>
    <t>Ubezpieczenie sprzętu elektronicznego od ryzyk wszystkich</t>
  </si>
  <si>
    <t>Budynki oraz budowle łącznie</t>
  </si>
  <si>
    <t>Numer inwentarzowy</t>
  </si>
  <si>
    <t>Nazwa</t>
  </si>
  <si>
    <t>31.12.2002</t>
  </si>
  <si>
    <t>31.12.2001</t>
  </si>
  <si>
    <t>30.11.2006</t>
  </si>
  <si>
    <t>Księgowa brutto</t>
  </si>
  <si>
    <t>Pierwsze ryzyko</t>
  </si>
  <si>
    <t>Ubezpieczenie mienia od wszystkich ryzyk</t>
  </si>
  <si>
    <t>Ilość</t>
  </si>
  <si>
    <t>typ
S - stacjonarny
p - przenośny</t>
  </si>
  <si>
    <t>stacjonarny</t>
  </si>
  <si>
    <r>
      <t xml:space="preserve">Środki obrotowe 
</t>
    </r>
    <r>
      <rPr>
        <i/>
        <sz val="9"/>
        <rFont val="Verdana"/>
        <family val="2"/>
      </rPr>
      <t>(m.in.leki,materiały opatrunkowe, drobny sprzęt medyczny, itp.)</t>
    </r>
  </si>
  <si>
    <t>Skladka</t>
  </si>
  <si>
    <r>
      <t xml:space="preserve">Suma ubezpieczenia 
</t>
    </r>
    <r>
      <rPr>
        <b/>
        <i/>
        <sz val="9"/>
        <color indexed="10"/>
        <rFont val="Verdana"/>
        <family val="2"/>
      </rPr>
      <t xml:space="preserve">
</t>
    </r>
    <r>
      <rPr>
        <b/>
        <i/>
        <sz val="9"/>
        <color indexed="10"/>
        <rFont val="Verdana"/>
        <family val="2"/>
      </rPr>
      <t xml:space="preserve"> </t>
    </r>
  </si>
  <si>
    <t>Załącznik nr 11 do Specyfikacji Istotnych Warunków Zamówienia na usługę ubezpieczenia Wojewódzkiego Szpitala im. Zofii z Zamoyskich Tarnowskiej w Tarnobrzegu"                                         Znak sprawy 20/2020/MIENIE+OC_KOM/NO/U/BU 
– „Wykaz mienia do ubezpieczenia”</t>
  </si>
  <si>
    <t>RAZEM</t>
  </si>
  <si>
    <t>Liczba sztuk</t>
  </si>
  <si>
    <t>Powierzchnia użytkowa [m2]</t>
  </si>
  <si>
    <t>Data przyjęcia do użytkowania</t>
  </si>
  <si>
    <t>003198</t>
  </si>
  <si>
    <t xml:space="preserve">Garaże -X- dla karetek ze stacją kontroli pojazdów </t>
  </si>
  <si>
    <t>30.07.2010</t>
  </si>
  <si>
    <t>003542</t>
  </si>
  <si>
    <t xml:space="preserve">Budynek D-piwnice (dawn.D kuchni mlecznej) / in.cen. PT3/2002 / </t>
  </si>
  <si>
    <t>30.04.2002</t>
  </si>
  <si>
    <t>003543</t>
  </si>
  <si>
    <t xml:space="preserve">Budynek kuchni H-H1 /in.cen. PT6/2002 / </t>
  </si>
  <si>
    <t>31.05.2002</t>
  </si>
  <si>
    <t>003544</t>
  </si>
  <si>
    <t xml:space="preserve">Budynek E - /PT10/2002/-Blok.Oper,OIT,Wentylat.,Agregatornia </t>
  </si>
  <si>
    <t>003545</t>
  </si>
  <si>
    <t xml:space="preserve">Budynek Portierni /przekaz.Urz.Marszał./ </t>
  </si>
  <si>
    <t>003546</t>
  </si>
  <si>
    <t xml:space="preserve">Budynek D,D1,D2 </t>
  </si>
  <si>
    <t>01.08.2003</t>
  </si>
  <si>
    <t>003548</t>
  </si>
  <si>
    <t xml:space="preserve">Budynek "C"-administracja szpitala </t>
  </si>
  <si>
    <t>31.12.2006</t>
  </si>
  <si>
    <t>003549</t>
  </si>
  <si>
    <t>Pawilon B-"Przebud.Paw.B na potrz.Centrum Onkol.</t>
  </si>
  <si>
    <t>12.06.2012</t>
  </si>
  <si>
    <t>003550</t>
  </si>
  <si>
    <t xml:space="preserve">Budynek A - szpitala stary /przekaz.Urz.Marszał./ </t>
  </si>
  <si>
    <t>30.12.2002</t>
  </si>
  <si>
    <t>003551</t>
  </si>
  <si>
    <t>Budynek F-1</t>
  </si>
  <si>
    <t>003552</t>
  </si>
  <si>
    <t xml:space="preserve">Budynek F-2 /przekaz.Urz.Marszał./ </t>
  </si>
  <si>
    <t>003553</t>
  </si>
  <si>
    <t xml:space="preserve">Budynek F-3 /przekaz.Urz.Marszał./ </t>
  </si>
  <si>
    <t>003554</t>
  </si>
  <si>
    <t xml:space="preserve">Budynek F-5 /przekaz.Urz.Marszał./ </t>
  </si>
  <si>
    <t>003555</t>
  </si>
  <si>
    <t>Budynek E-etap/przekaz.Urz.Marszał.</t>
  </si>
  <si>
    <t>003556</t>
  </si>
  <si>
    <t>Budynek Prosektorium G+G1</t>
  </si>
  <si>
    <t>003557</t>
  </si>
  <si>
    <t xml:space="preserve">Budynek K /przekaz.Urz.Marszał./ </t>
  </si>
  <si>
    <t>003558</t>
  </si>
  <si>
    <t xml:space="preserve">Budynek kotłowni i spalarni B1 /in,.cen. PT7/2002 / </t>
  </si>
  <si>
    <t>003559</t>
  </si>
  <si>
    <t xml:space="preserve">Tunel komunikacyjny J+J2 /in.cen.PT27/02/ </t>
  </si>
  <si>
    <t>003560</t>
  </si>
  <si>
    <t xml:space="preserve">Łącznik E1,E2 (inwest.cent.PT2/2003) </t>
  </si>
  <si>
    <t>003562</t>
  </si>
  <si>
    <t xml:space="preserve">Budynek agregatorni -W/przekaz.Urz.Marszał./ </t>
  </si>
  <si>
    <t>003563</t>
  </si>
  <si>
    <t xml:space="preserve">Budynek tlenowni -O/przekaz.Urz.Marszał./ </t>
  </si>
  <si>
    <t>003564</t>
  </si>
  <si>
    <t xml:space="preserve">Budynek Hydroforni -S/przekaz.Urz.Marszał./ </t>
  </si>
  <si>
    <t>004698</t>
  </si>
  <si>
    <t>Budynek B2 - Zakład Radioterapii</t>
  </si>
  <si>
    <t>31.01.2020</t>
  </si>
  <si>
    <t>003561</t>
  </si>
  <si>
    <t xml:space="preserve">Tunel komunikacyjny J1 ( inwestycja centralna PT 2/2004) </t>
  </si>
  <si>
    <t>31.03.2004</t>
  </si>
  <si>
    <t>003567</t>
  </si>
  <si>
    <t xml:space="preserve">Ogrodzenie ( inwestycja centralna PT 1/2004 ) </t>
  </si>
  <si>
    <t>003572</t>
  </si>
  <si>
    <t xml:space="preserve">Parking dookoła szpitala </t>
  </si>
  <si>
    <t>003573</t>
  </si>
  <si>
    <t xml:space="preserve">Śmietnik z pomieszczeniem betonowania popiołów /in.cen.PT28/02/ </t>
  </si>
  <si>
    <r>
      <t xml:space="preserve">Ubezpieczenie mienia od wszystkich ryzyk
</t>
    </r>
    <r>
      <rPr>
        <i/>
        <sz val="8"/>
        <rFont val="Verdana"/>
        <family val="2"/>
      </rPr>
      <t>Wykaz budynków</t>
    </r>
  </si>
  <si>
    <t>Suma ubezpieczenia</t>
  </si>
  <si>
    <t>Wykaz budowli</t>
  </si>
  <si>
    <t>Mienie osobiste pracowników</t>
  </si>
  <si>
    <t>II-B WS Tarnobrzeg Urządzenie zabezpieczające</t>
  </si>
  <si>
    <t>II-B WS Tarnobrzeg Przełączniki do obsługi szkieletu sieci - TYP A</t>
  </si>
  <si>
    <t>II-B WS Tarnobrzeg Przełącznik sieciowy do obsługi punktu dystrybucyjnego TYP A</t>
  </si>
  <si>
    <t>II-B WS Tarnobrzeg Adaptery MiniGBIC do obsługi torów światłowodowych</t>
  </si>
  <si>
    <t>IV-B WS Tarnobrzeg</t>
  </si>
  <si>
    <t>Zestaw komputerowy HP Z220 CMT</t>
  </si>
  <si>
    <t xml:space="preserve">Urządzenia wielofunkcyjne do archiwum dokumentacji </t>
  </si>
  <si>
    <t>Urządzenia wielofunkcyjne dla użytkowników z dupleksem</t>
  </si>
  <si>
    <t>Urządzenia wielofunkcyjne dla użytkowników bez dupleksu</t>
  </si>
  <si>
    <t>Infomat</t>
  </si>
  <si>
    <t>Serwer medyczny dystrybucji obrazów</t>
  </si>
  <si>
    <t>Serwer medyczny PACS/RIS wariant B</t>
  </si>
  <si>
    <t>Macierz dyskowa</t>
  </si>
  <si>
    <t>Biblioteka taśmowa</t>
  </si>
  <si>
    <t>Zasilacz UPS</t>
  </si>
  <si>
    <t>Konsola KVM</t>
  </si>
  <si>
    <t>Zestaw czytników z kasetami</t>
  </si>
  <si>
    <t>Stacja technika rodzaj A</t>
  </si>
  <si>
    <t>Stacja technika rodzaj C</t>
  </si>
  <si>
    <t>Kamera sucha rodzaj B</t>
  </si>
  <si>
    <t>Stacja diagnostyczna Mammograficzna</t>
  </si>
  <si>
    <t>Stacja medyczna referencyjna</t>
  </si>
  <si>
    <t>Stacja diagnostyczna RTG</t>
  </si>
  <si>
    <t>Stacja do obsługi Robota + Robot</t>
  </si>
  <si>
    <t>I-B WS Tarnobrzeg Punkty dystrybucyjne wraz z montażem</t>
  </si>
  <si>
    <t>I-B WS Tarnobrzeg Gniazda sieci z okablowaniem do punktu dystrybucyjnego</t>
  </si>
  <si>
    <t>I-B WS Tarnobrzeg Wyposażenie serwerowni</t>
  </si>
  <si>
    <t>I-B WS Tarnobrzeg Trakty światłowodowe</t>
  </si>
  <si>
    <t>Szafa RACK</t>
  </si>
  <si>
    <t>Rok produkcji</t>
  </si>
  <si>
    <t>SPRZĘT MEDYCZNY</t>
  </si>
  <si>
    <t xml:space="preserve">Wykaz sprzętu elektronicznego w związku z użyczeniem sprzętu zakupionego w ramach programu „Podkarpacki System Informacji Medycznej”    </t>
  </si>
  <si>
    <t>Rezonans magnetyczny w wyposażeniem</t>
  </si>
  <si>
    <t>Akcelerator</t>
  </si>
  <si>
    <t>Tomograf</t>
  </si>
  <si>
    <t>SPRZĘT BĘDĄCY WŁASNOŚCIĄ PODKARPACKIEGO URZĘDU WOJEWÓDZKIEGO</t>
  </si>
  <si>
    <t>sprzet elektroniczny zgodnie z zawartą umową użyczenia z Podkarpackim Urzedem wojewódzkim  (umowa nr 39/17)</t>
  </si>
  <si>
    <t>sprzet elektroniczny zgodnie z zawartą umową użyczenia z Podkarpackim Urzedem wojewódzkim  (umowa nr 40/17)</t>
  </si>
  <si>
    <t>sprzęt elektroniczny zgodnie z aneksem 1 do  umowy uzyczenia 39/17</t>
  </si>
  <si>
    <t>sprzęt elektroniczny zgodnie z aneksem 1 do  umowy uzyczenia 40/17</t>
  </si>
  <si>
    <t>w karetkach</t>
  </si>
  <si>
    <t>Załącznik nr 11 do Specyfikacji Istotnych Warunków Zamówienia na usługę ubezpieczenia Wojewódzkiego Szpitala im. Zofii z Zamoyskich Tarnowskiej w Tarnobrzegu"                                                                            Znak sprawy 20/2020/MIENIE+OC_KOM/NO/U/BU 
– „Wykaz mienia do ubezpieczenia”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</si>
</sst>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PLN]"/>
    <numFmt numFmtId="174" formatCode="#,##0.00\ _z_ł"/>
    <numFmt numFmtId="175" formatCode="[$-415]d\ mmmm\ yyyy"/>
    <numFmt numFmtId="176" formatCode="0__\s\z\t"/>
    <numFmt numFmtId="177" formatCode="0\ &quot;szt&quot;"/>
    <numFmt numFmtId="178" formatCode="0.000%"/>
    <numFmt numFmtId="179" formatCode="#,##0.000\ &quot;zł&quot;;\-#,##0.000\ &quot;zł&quot;"/>
    <numFmt numFmtId="180" formatCode="[$-F800]dddd\,\ mmmm\ dd\,\ yyyy"/>
    <numFmt numFmtId="181" formatCode="#,##0.000\ &quot;zł&quot;"/>
    <numFmt numFmtId="182" formatCode="#,##0.000\ &quot;zł&quot;;[Red]\-#,##0.000\ &quot;zł&quot;"/>
    <numFmt numFmtId="183" formatCode="_-* #,##0.000\ &quot;zł&quot;_-;\-* #,##0.000\ &quot;zł&quot;_-;_-* &quot;-&quot;???\ &quot;zł&quot;_-;_-@_-"/>
  </numFmts>
  <fonts count="62">
    <font>
      <sz val="10"/>
      <name val="Arial CE"/>
      <family val="2"/>
    </font>
    <font>
      <sz val="11"/>
      <color indexed="8"/>
      <name val="Czcionka tekstu podstawowego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i/>
      <sz val="9"/>
      <color indexed="10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 style="thin"/>
      <bottom style="thin"/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/>
      <right style="hair">
        <color rgb="FFC2B000"/>
      </right>
      <top style="thin"/>
      <bottom style="thin">
        <color rgb="FFC2B000"/>
      </bottom>
    </border>
    <border>
      <left style="hair">
        <color rgb="FFC2B000"/>
      </left>
      <right style="hair">
        <color rgb="FFC2B000"/>
      </right>
      <top style="thin"/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thin"/>
      <right style="thin"/>
      <top style="thin"/>
      <bottom style="thin"/>
    </border>
    <border>
      <left style="hair">
        <color rgb="FFC2B000"/>
      </left>
      <right style="thin"/>
      <top style="thin"/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rgb="FFC2B00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rgb="FFC2B000"/>
      </left>
      <right>
        <color indexed="63"/>
      </right>
      <top style="thin"/>
      <bottom style="thin"/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44" fontId="2" fillId="34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164" fontId="2" fillId="34" borderId="14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 wrapText="1"/>
    </xf>
    <xf numFmtId="7" fontId="2" fillId="35" borderId="23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center" vertical="center" wrapText="1"/>
    </xf>
    <xf numFmtId="7" fontId="2" fillId="35" borderId="24" xfId="0" applyNumberFormat="1" applyFont="1" applyFill="1" applyBorder="1" applyAlignment="1">
      <alignment horizontal="right" vertical="center"/>
    </xf>
    <xf numFmtId="174" fontId="2" fillId="0" borderId="21" xfId="0" applyNumberFormat="1" applyFont="1" applyFill="1" applyBorder="1" applyAlignment="1">
      <alignment horizontal="center" vertical="center" wrapText="1"/>
    </xf>
    <xf numFmtId="174" fontId="2" fillId="0" borderId="25" xfId="0" applyNumberFormat="1" applyFont="1" applyFill="1" applyBorder="1" applyAlignment="1">
      <alignment horizontal="center" vertical="center" wrapText="1"/>
    </xf>
    <xf numFmtId="7" fontId="2" fillId="35" borderId="26" xfId="0" applyNumberFormat="1" applyFont="1" applyFill="1" applyBorder="1" applyAlignment="1">
      <alignment horizontal="right" vertical="center"/>
    </xf>
    <xf numFmtId="174" fontId="2" fillId="0" borderId="27" xfId="0" applyNumberFormat="1" applyFont="1" applyFill="1" applyBorder="1" applyAlignment="1">
      <alignment horizontal="center" vertical="center" wrapText="1"/>
    </xf>
    <xf numFmtId="7" fontId="2" fillId="35" borderId="28" xfId="0" applyNumberFormat="1" applyFont="1" applyFill="1" applyBorder="1" applyAlignment="1">
      <alignment horizontal="right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7" fontId="2" fillId="35" borderId="29" xfId="0" applyNumberFormat="1" applyFont="1" applyFill="1" applyBorder="1" applyAlignment="1">
      <alignment horizontal="right" vertical="center"/>
    </xf>
    <xf numFmtId="174" fontId="5" fillId="0" borderId="12" xfId="0" applyNumberFormat="1" applyFont="1" applyFill="1" applyBorder="1" applyAlignment="1">
      <alignment horizontal="center" vertical="center" wrapText="1"/>
    </xf>
    <xf numFmtId="174" fontId="5" fillId="0" borderId="30" xfId="0" applyNumberFormat="1" applyFont="1" applyFill="1" applyBorder="1" applyAlignment="1">
      <alignment horizontal="center" vertical="center" wrapText="1"/>
    </xf>
    <xf numFmtId="7" fontId="2" fillId="35" borderId="31" xfId="0" applyNumberFormat="1" applyFont="1" applyFill="1" applyBorder="1" applyAlignment="1">
      <alignment horizontal="right" vertical="center"/>
    </xf>
    <xf numFmtId="7" fontId="2" fillId="0" borderId="20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Fill="1" applyBorder="1" applyAlignment="1">
      <alignment horizontal="righ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7" fontId="5" fillId="0" borderId="12" xfId="0" applyNumberFormat="1" applyFont="1" applyFill="1" applyBorder="1" applyAlignment="1">
      <alignment horizontal="right" vertical="center" wrapText="1"/>
    </xf>
    <xf numFmtId="7" fontId="5" fillId="0" borderId="13" xfId="0" applyNumberFormat="1" applyFont="1" applyFill="1" applyBorder="1" applyAlignment="1">
      <alignment horizontal="right" vertical="center" wrapText="1"/>
    </xf>
    <xf numFmtId="44" fontId="2" fillId="0" borderId="17" xfId="0" applyNumberFormat="1" applyFont="1" applyFill="1" applyBorder="1" applyAlignment="1">
      <alignment horizontal="right" vertical="center" wrapText="1"/>
    </xf>
    <xf numFmtId="44" fontId="2" fillId="0" borderId="3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4" fontId="2" fillId="34" borderId="11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52" applyFont="1">
      <alignment/>
      <protection/>
    </xf>
    <xf numFmtId="0" fontId="58" fillId="0" borderId="0" xfId="52" applyFont="1" applyAlignment="1">
      <alignment vertical="center" wrapText="1"/>
      <protection/>
    </xf>
    <xf numFmtId="0" fontId="58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59" fillId="0" borderId="22" xfId="52" applyNumberFormat="1" applyFont="1" applyFill="1" applyBorder="1">
      <alignment/>
      <protection/>
    </xf>
    <xf numFmtId="0" fontId="59" fillId="0" borderId="22" xfId="52" applyNumberFormat="1" applyFont="1" applyFill="1" applyBorder="1" applyAlignment="1">
      <alignment horizontal="right"/>
      <protection/>
    </xf>
    <xf numFmtId="168" fontId="4" fillId="0" borderId="22" xfId="52" applyNumberFormat="1" applyFont="1" applyFill="1" applyBorder="1" applyAlignment="1">
      <alignment horizontal="right"/>
      <protection/>
    </xf>
    <xf numFmtId="0" fontId="59" fillId="0" borderId="22" xfId="52" applyFont="1" applyFill="1" applyBorder="1" applyAlignment="1">
      <alignment horizontal="center" vertical="center"/>
      <protection/>
    </xf>
    <xf numFmtId="0" fontId="59" fillId="0" borderId="22" xfId="52" applyFont="1" applyFill="1" applyBorder="1">
      <alignment/>
      <protection/>
    </xf>
    <xf numFmtId="0" fontId="4" fillId="0" borderId="22" xfId="52" applyNumberFormat="1" applyFont="1" applyFill="1" applyBorder="1">
      <alignment/>
      <protection/>
    </xf>
    <xf numFmtId="0" fontId="4" fillId="0" borderId="22" xfId="52" applyNumberFormat="1" applyFont="1" applyFill="1" applyBorder="1" applyAlignment="1">
      <alignment horizontal="right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22" xfId="52" applyFont="1" applyFill="1" applyBorder="1">
      <alignment/>
      <protection/>
    </xf>
    <xf numFmtId="0" fontId="59" fillId="0" borderId="0" xfId="52" applyFont="1" applyFill="1">
      <alignment/>
      <protection/>
    </xf>
    <xf numFmtId="168" fontId="10" fillId="0" borderId="0" xfId="52" applyNumberFormat="1" applyFont="1" applyFill="1">
      <alignment/>
      <protection/>
    </xf>
    <xf numFmtId="0" fontId="59" fillId="0" borderId="0" xfId="52" applyFont="1" applyFill="1" applyAlignment="1">
      <alignment horizontal="center" vertical="center"/>
      <protection/>
    </xf>
    <xf numFmtId="168" fontId="10" fillId="34" borderId="2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0" xfId="52" applyFont="1" applyAlignment="1">
      <alignment vertical="center"/>
      <protection/>
    </xf>
    <xf numFmtId="49" fontId="59" fillId="0" borderId="22" xfId="52" applyNumberFormat="1" applyFont="1" applyFill="1" applyBorder="1">
      <alignment/>
      <protection/>
    </xf>
    <xf numFmtId="168" fontId="59" fillId="0" borderId="22" xfId="52" applyNumberFormat="1" applyFont="1" applyFill="1" applyBorder="1" applyAlignment="1">
      <alignment horizontal="right"/>
      <protection/>
    </xf>
    <xf numFmtId="168" fontId="8" fillId="0" borderId="0" xfId="0" applyNumberFormat="1" applyFont="1" applyAlignment="1">
      <alignment/>
    </xf>
    <xf numFmtId="168" fontId="10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49" fontId="60" fillId="34" borderId="10" xfId="0" applyNumberFormat="1" applyFont="1" applyFill="1" applyBorder="1" applyAlignment="1">
      <alignment horizontal="center" vertical="center" wrapText="1"/>
    </xf>
    <xf numFmtId="0" fontId="59" fillId="0" borderId="22" xfId="52" applyNumberFormat="1" applyFont="1" applyFill="1" applyBorder="1" applyAlignment="1">
      <alignment horizontal="center"/>
      <protection/>
    </xf>
    <xf numFmtId="0" fontId="4" fillId="0" borderId="22" xfId="52" applyNumberFormat="1" applyFont="1" applyFill="1" applyBorder="1" applyAlignment="1">
      <alignment horizontal="center"/>
      <protection/>
    </xf>
    <xf numFmtId="49" fontId="59" fillId="0" borderId="22" xfId="52" applyNumberFormat="1" applyFont="1" applyFill="1" applyBorder="1" applyAlignment="1">
      <alignment horizontal="center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9" fillId="0" borderId="22" xfId="52" applyFont="1" applyFill="1" applyBorder="1" applyAlignment="1">
      <alignment horizontal="center"/>
      <protection/>
    </xf>
    <xf numFmtId="168" fontId="10" fillId="34" borderId="22" xfId="0" applyNumberFormat="1" applyFont="1" applyFill="1" applyBorder="1" applyAlignment="1">
      <alignment vertical="center" wrapText="1"/>
    </xf>
    <xf numFmtId="44" fontId="2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8" fontId="8" fillId="0" borderId="0" xfId="0" applyNumberFormat="1" applyFont="1" applyFill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8" fillId="34" borderId="11" xfId="0" applyNumberFormat="1" applyFont="1" applyFill="1" applyBorder="1" applyAlignment="1">
      <alignment vertical="center" wrapText="1"/>
    </xf>
    <xf numFmtId="164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8" fontId="8" fillId="33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8" fontId="8" fillId="0" borderId="0" xfId="0" applyNumberFormat="1" applyFont="1" applyBorder="1" applyAlignment="1">
      <alignment vertical="center"/>
    </xf>
    <xf numFmtId="168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11" fillId="36" borderId="38" xfId="53" applyFont="1" applyFill="1" applyBorder="1" applyAlignment="1">
      <alignment horizontal="left" vertical="center" wrapText="1"/>
      <protection/>
    </xf>
    <xf numFmtId="0" fontId="8" fillId="36" borderId="38" xfId="53" applyFont="1" applyFill="1" applyBorder="1" applyAlignment="1">
      <alignment horizontal="center" vertical="center" wrapText="1"/>
      <protection/>
    </xf>
    <xf numFmtId="0" fontId="11" fillId="36" borderId="39" xfId="53" applyFont="1" applyFill="1" applyBorder="1" applyAlignment="1">
      <alignment horizontal="left" vertical="center" wrapText="1"/>
      <protection/>
    </xf>
    <xf numFmtId="0" fontId="8" fillId="36" borderId="39" xfId="53" applyFont="1" applyFill="1" applyBorder="1" applyAlignment="1">
      <alignment horizontal="center" vertical="center" wrapText="1"/>
      <protection/>
    </xf>
    <xf numFmtId="0" fontId="8" fillId="36" borderId="39" xfId="53" applyFont="1" applyFill="1" applyBorder="1" applyAlignment="1">
      <alignment horizontal="left" vertical="center" wrapText="1"/>
      <protection/>
    </xf>
    <xf numFmtId="0" fontId="11" fillId="36" borderId="40" xfId="53" applyFont="1" applyFill="1" applyBorder="1" applyAlignment="1">
      <alignment horizontal="left" vertical="center" wrapText="1"/>
      <protection/>
    </xf>
    <xf numFmtId="0" fontId="8" fillId="36" borderId="40" xfId="53" applyFont="1" applyFill="1" applyBorder="1" applyAlignment="1">
      <alignment horizontal="center" vertical="center" wrapText="1"/>
      <protection/>
    </xf>
    <xf numFmtId="4" fontId="8" fillId="0" borderId="22" xfId="52" applyNumberFormat="1" applyFont="1" applyFill="1" applyBorder="1" applyAlignment="1" applyProtection="1">
      <alignment horizontal="right" vertical="center" wrapText="1"/>
      <protection/>
    </xf>
    <xf numFmtId="0" fontId="11" fillId="36" borderId="38" xfId="53" applyFont="1" applyFill="1" applyBorder="1" applyAlignment="1">
      <alignment horizontal="center" vertical="center" wrapText="1"/>
      <protection/>
    </xf>
    <xf numFmtId="0" fontId="11" fillId="36" borderId="39" xfId="53" applyFont="1" applyFill="1" applyBorder="1" applyAlignment="1">
      <alignment horizontal="center" vertical="center" wrapText="1"/>
      <protection/>
    </xf>
    <xf numFmtId="0" fontId="11" fillId="36" borderId="40" xfId="53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 quotePrefix="1">
      <alignment horizontal="center" vertical="center" wrapText="1"/>
    </xf>
    <xf numFmtId="4" fontId="8" fillId="0" borderId="41" xfId="52" applyNumberFormat="1" applyFont="1" applyFill="1" applyBorder="1" applyAlignment="1" applyProtection="1">
      <alignment horizontal="right" vertical="center" wrapText="1"/>
      <protection/>
    </xf>
    <xf numFmtId="0" fontId="8" fillId="0" borderId="35" xfId="0" applyFont="1" applyBorder="1" applyAlignment="1">
      <alignment horizontal="center" vertical="center"/>
    </xf>
    <xf numFmtId="0" fontId="11" fillId="36" borderId="22" xfId="53" applyFont="1" applyFill="1" applyBorder="1" applyAlignment="1">
      <alignment horizontal="left" vertical="center" wrapText="1"/>
      <protection/>
    </xf>
    <xf numFmtId="0" fontId="8" fillId="36" borderId="22" xfId="53" applyFont="1" applyFill="1" applyBorder="1" applyAlignment="1">
      <alignment horizontal="center" vertical="center" wrapText="1"/>
      <protection/>
    </xf>
    <xf numFmtId="0" fontId="11" fillId="36" borderId="22" xfId="53" applyFont="1" applyFill="1" applyBorder="1" applyAlignment="1">
      <alignment horizontal="center" vertical="center" wrapText="1"/>
      <protection/>
    </xf>
    <xf numFmtId="0" fontId="11" fillId="36" borderId="0" xfId="53" applyFont="1" applyFill="1" applyBorder="1" applyAlignment="1">
      <alignment horizontal="left" vertical="center" wrapText="1"/>
      <protection/>
    </xf>
    <xf numFmtId="0" fontId="8" fillId="36" borderId="0" xfId="53" applyFont="1" applyFill="1" applyBorder="1" applyAlignment="1">
      <alignment horizontal="center" vertical="center" wrapText="1"/>
      <protection/>
    </xf>
    <xf numFmtId="0" fontId="11" fillId="36" borderId="0" xfId="53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42" xfId="0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42" xfId="0" applyNumberFormat="1" applyFont="1" applyFill="1" applyBorder="1" applyAlignment="1">
      <alignment horizontal="center" vertical="center"/>
    </xf>
    <xf numFmtId="168" fontId="8" fillId="34" borderId="11" xfId="0" applyNumberFormat="1" applyFont="1" applyFill="1" applyBorder="1" applyAlignment="1">
      <alignment horizontal="right" vertical="center"/>
    </xf>
    <xf numFmtId="0" fontId="61" fillId="0" borderId="22" xfId="52" applyFont="1" applyFill="1" applyBorder="1" applyAlignment="1">
      <alignment vertical="center" wrapText="1"/>
      <protection/>
    </xf>
    <xf numFmtId="0" fontId="8" fillId="37" borderId="38" xfId="53" applyFont="1" applyFill="1" applyBorder="1" applyAlignment="1" applyProtection="1">
      <alignment horizontal="left" wrapText="1"/>
      <protection locked="0"/>
    </xf>
    <xf numFmtId="0" fontId="8" fillId="37" borderId="39" xfId="53" applyFont="1" applyFill="1" applyBorder="1" applyAlignment="1" applyProtection="1">
      <alignment horizontal="left" wrapText="1"/>
      <protection locked="0"/>
    </xf>
    <xf numFmtId="0" fontId="8" fillId="37" borderId="43" xfId="52" applyFont="1" applyFill="1" applyBorder="1" applyAlignment="1" applyProtection="1">
      <alignment horizontal="left" vertical="center" wrapText="1"/>
      <protection locked="0"/>
    </xf>
    <xf numFmtId="0" fontId="8" fillId="37" borderId="0" xfId="52" applyFont="1" applyFill="1" applyBorder="1" applyAlignment="1" applyProtection="1">
      <alignment horizontal="left" vertical="center" wrapText="1"/>
      <protection locked="0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168" fontId="12" fillId="0" borderId="22" xfId="0" applyNumberFormat="1" applyFont="1" applyFill="1" applyBorder="1" applyAlignment="1">
      <alignment horizontal="right" vertical="center"/>
    </xf>
    <xf numFmtId="4" fontId="12" fillId="0" borderId="22" xfId="52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right" vertical="center" wrapText="1"/>
    </xf>
    <xf numFmtId="0" fontId="10" fillId="34" borderId="36" xfId="0" applyFont="1" applyFill="1" applyBorder="1" applyAlignment="1">
      <alignment horizontal="right" vertical="center" wrapText="1"/>
    </xf>
    <xf numFmtId="0" fontId="10" fillId="34" borderId="37" xfId="0" applyFont="1" applyFill="1" applyBorder="1" applyAlignment="1">
      <alignment horizontal="right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2</xdr:col>
      <xdr:colOff>1200150</xdr:colOff>
      <xdr:row>1</xdr:row>
      <xdr:rowOff>466725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28675"/>
          <a:ext cx="143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okersUnion\DOKUMENT\brokers%20union\KLIENCI\_KLIENCI%20ROKUJ&#260;CY\PDK_TARNOBRZEG_WOJEW&#211;DZKI%20SZPITAL%20IM.%20ZOFII%20Z%20ZAMOYSKICH%20TARNOWSKIEJ\_MAJ&#260;TEK\2020\09.%20PRZETARG\1.%20DANE%20DO%20PRZETARGU\DANE%20OD%20KLIENTA\Kartoteka_wg_grupy_G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rtoteka wg grupy GUS"/>
    </sheetNames>
    <sheetDataSet>
      <sheetData sheetId="0">
        <row r="6">
          <cell r="C6">
            <v>2090702.17</v>
          </cell>
        </row>
        <row r="7">
          <cell r="C7">
            <v>627876.19</v>
          </cell>
        </row>
        <row r="8">
          <cell r="C8">
            <v>2461930.76</v>
          </cell>
        </row>
        <row r="10">
          <cell r="C10">
            <v>77270462.28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tabSelected="1" zoomScale="85" zoomScaleNormal="85" zoomScaleSheetLayoutView="50" zoomScalePageLayoutView="75" workbookViewId="0" topLeftCell="A10">
      <selection activeCell="D15" sqref="D15"/>
    </sheetView>
  </sheetViews>
  <sheetFormatPr defaultColWidth="9.00390625" defaultRowHeight="12.75"/>
  <cols>
    <col min="1" max="1" width="3.375" style="3" customWidth="1"/>
    <col min="2" max="2" width="3.875" style="2" bestFit="1" customWidth="1"/>
    <col min="3" max="3" width="57.625" style="5" customWidth="1"/>
    <col min="4" max="5" width="25.875" style="3" customWidth="1"/>
    <col min="6" max="6" width="19.25390625" style="3" customWidth="1"/>
    <col min="7" max="7" width="17.00390625" style="3" hidden="1" customWidth="1"/>
    <col min="8" max="16384" width="9.125" style="3" customWidth="1"/>
  </cols>
  <sheetData>
    <row r="1" spans="2:6" ht="61.5" customHeight="1">
      <c r="B1" s="170" t="s">
        <v>33</v>
      </c>
      <c r="C1" s="171"/>
      <c r="D1" s="171"/>
      <c r="E1" s="66"/>
      <c r="F1" s="66"/>
    </row>
    <row r="2" spans="3:6" ht="48.75" customHeight="1">
      <c r="C2"/>
      <c r="D2" s="163"/>
      <c r="E2" s="163"/>
      <c r="F2" s="163"/>
    </row>
    <row r="3" spans="2:6" s="8" customFormat="1" ht="29.25" customHeight="1">
      <c r="B3" s="164" t="s">
        <v>26</v>
      </c>
      <c r="C3" s="165"/>
      <c r="D3" s="165"/>
      <c r="E3" s="165"/>
      <c r="F3" s="166"/>
    </row>
    <row r="4" spans="2:7" s="8" customFormat="1" ht="11.25">
      <c r="B4" s="7"/>
      <c r="C4" s="10"/>
      <c r="F4" s="11"/>
      <c r="G4" s="40">
        <v>0.00013</v>
      </c>
    </row>
    <row r="5" spans="2:7" s="8" customFormat="1" ht="49.5" customHeight="1">
      <c r="B5" s="13" t="s">
        <v>3</v>
      </c>
      <c r="C5" s="14" t="s">
        <v>4</v>
      </c>
      <c r="D5" s="67" t="s">
        <v>32</v>
      </c>
      <c r="E5" s="15" t="s">
        <v>15</v>
      </c>
      <c r="F5" s="14" t="s">
        <v>11</v>
      </c>
      <c r="G5" s="39" t="s">
        <v>31</v>
      </c>
    </row>
    <row r="6" spans="2:7" ht="24" customHeight="1">
      <c r="B6" s="27">
        <v>1</v>
      </c>
      <c r="C6" s="28" t="s">
        <v>18</v>
      </c>
      <c r="D6" s="55">
        <f>'Budynki i budowle'!D31+'Budynki i budowle'!C41</f>
        <v>140988180.78</v>
      </c>
      <c r="E6" s="37" t="s">
        <v>24</v>
      </c>
      <c r="F6" s="41" t="s">
        <v>13</v>
      </c>
      <c r="G6" s="42" t="e">
        <f>#REF!</f>
        <v>#REF!</v>
      </c>
    </row>
    <row r="7" spans="2:7" ht="24" customHeight="1">
      <c r="B7" s="167">
        <v>2</v>
      </c>
      <c r="C7" s="21" t="s">
        <v>1</v>
      </c>
      <c r="D7" s="56">
        <f>SUM(D9:D14)</f>
        <v>82450971.4</v>
      </c>
      <c r="E7" s="22" t="s">
        <v>24</v>
      </c>
      <c r="F7" s="48" t="s">
        <v>13</v>
      </c>
      <c r="G7" s="49" t="e">
        <f>SUM(G9:G14)</f>
        <v>#REF!</v>
      </c>
    </row>
    <row r="8" spans="2:7" ht="11.25">
      <c r="B8" s="168"/>
      <c r="C8" s="25" t="s">
        <v>16</v>
      </c>
      <c r="D8" s="57"/>
      <c r="E8" s="16"/>
      <c r="F8" s="50"/>
      <c r="G8" s="51"/>
    </row>
    <row r="9" spans="2:7" ht="25.5" customHeight="1">
      <c r="B9" s="168"/>
      <c r="C9" s="17" t="s">
        <v>5</v>
      </c>
      <c r="D9" s="58">
        <f>'[1]Kartoteka wg grupy GUS'!$C$6</f>
        <v>2090702.17</v>
      </c>
      <c r="E9" s="30" t="s">
        <v>24</v>
      </c>
      <c r="F9" s="52" t="s">
        <v>13</v>
      </c>
      <c r="G9" s="51" t="e">
        <f>#REF!</f>
        <v>#REF!</v>
      </c>
    </row>
    <row r="10" spans="2:7" ht="25.5" customHeight="1">
      <c r="B10" s="168"/>
      <c r="C10" s="17" t="s">
        <v>6</v>
      </c>
      <c r="D10" s="58">
        <f>'[1]Kartoteka wg grupy GUS'!$C$7</f>
        <v>627876.19</v>
      </c>
      <c r="E10" s="30" t="s">
        <v>24</v>
      </c>
      <c r="F10" s="52" t="s">
        <v>13</v>
      </c>
      <c r="G10" s="51" t="e">
        <f>#REF!</f>
        <v>#REF!</v>
      </c>
    </row>
    <row r="11" spans="2:7" ht="25.5" customHeight="1">
      <c r="B11" s="168"/>
      <c r="C11" s="17" t="s">
        <v>7</v>
      </c>
      <c r="D11" s="58"/>
      <c r="E11" s="30" t="s">
        <v>24</v>
      </c>
      <c r="F11" s="52" t="s">
        <v>13</v>
      </c>
      <c r="G11" s="51" t="e">
        <f>#REF!</f>
        <v>#REF!</v>
      </c>
    </row>
    <row r="12" spans="2:7" ht="25.5" customHeight="1">
      <c r="B12" s="168"/>
      <c r="C12" s="17" t="s">
        <v>8</v>
      </c>
      <c r="D12" s="58">
        <f>'[1]Kartoteka wg grupy GUS'!$C$8</f>
        <v>2461930.76</v>
      </c>
      <c r="E12" s="30" t="s">
        <v>24</v>
      </c>
      <c r="F12" s="52" t="s">
        <v>13</v>
      </c>
      <c r="G12" s="51" t="e">
        <f>#REF!</f>
        <v>#REF!</v>
      </c>
    </row>
    <row r="13" spans="2:7" ht="25.5" customHeight="1">
      <c r="B13" s="168"/>
      <c r="C13" s="17" t="s">
        <v>9</v>
      </c>
      <c r="D13" s="58"/>
      <c r="E13" s="30" t="s">
        <v>24</v>
      </c>
      <c r="F13" s="52" t="s">
        <v>13</v>
      </c>
      <c r="G13" s="51" t="e">
        <f>#REF!</f>
        <v>#REF!</v>
      </c>
    </row>
    <row r="14" spans="2:7" ht="25.5" customHeight="1">
      <c r="B14" s="169"/>
      <c r="C14" s="19" t="s">
        <v>10</v>
      </c>
      <c r="D14" s="59">
        <f>'[1]Kartoteka wg grupy GUS'!$C$10</f>
        <v>77270462.28</v>
      </c>
      <c r="E14" s="30" t="s">
        <v>24</v>
      </c>
      <c r="F14" s="53" t="s">
        <v>13</v>
      </c>
      <c r="G14" s="54" t="e">
        <f>#REF!</f>
        <v>#REF!</v>
      </c>
    </row>
    <row r="15" spans="2:7" ht="29.25" customHeight="1">
      <c r="B15" s="23">
        <v>3</v>
      </c>
      <c r="C15" s="31" t="s">
        <v>0</v>
      </c>
      <c r="D15" s="60">
        <v>10000</v>
      </c>
      <c r="E15" s="24" t="s">
        <v>24</v>
      </c>
      <c r="F15" s="46" t="s">
        <v>13</v>
      </c>
      <c r="G15" s="47" t="e">
        <f>(#REF!-#REF!)*G4</f>
        <v>#REF!</v>
      </c>
    </row>
    <row r="16" spans="2:7" ht="29.25" customHeight="1">
      <c r="B16" s="23">
        <v>4</v>
      </c>
      <c r="C16" s="32" t="s">
        <v>30</v>
      </c>
      <c r="D16" s="104">
        <v>150000</v>
      </c>
      <c r="E16" s="22" t="s">
        <v>24</v>
      </c>
      <c r="F16" s="43" t="s">
        <v>13</v>
      </c>
      <c r="G16" s="47" t="e">
        <f>(#REF!-#REF!)*G4</f>
        <v>#REF!</v>
      </c>
    </row>
    <row r="17" spans="2:7" ht="29.25" customHeight="1">
      <c r="B17" s="23">
        <v>5</v>
      </c>
      <c r="C17" s="33" t="s">
        <v>2</v>
      </c>
      <c r="D17" s="60">
        <v>2000</v>
      </c>
      <c r="E17" s="24" t="s">
        <v>12</v>
      </c>
      <c r="F17" s="43" t="s">
        <v>25</v>
      </c>
      <c r="G17" s="47" t="e">
        <f>(#REF!-#REF!)*G4</f>
        <v>#REF!</v>
      </c>
    </row>
    <row r="18" spans="2:7" ht="35.25" customHeight="1">
      <c r="B18" s="26">
        <v>6</v>
      </c>
      <c r="C18" s="33" t="s">
        <v>104</v>
      </c>
      <c r="D18" s="61">
        <v>10000</v>
      </c>
      <c r="E18" s="34" t="s">
        <v>24</v>
      </c>
      <c r="F18" s="45" t="s">
        <v>13</v>
      </c>
      <c r="G18" s="44" t="e">
        <f>#REF!+#REF!</f>
        <v>#REF!</v>
      </c>
    </row>
    <row r="19" spans="3:7" ht="27" customHeight="1">
      <c r="C19" s="18" t="s">
        <v>14</v>
      </c>
      <c r="D19" s="20">
        <f>SUM(D15:D18)+D7+D6</f>
        <v>223611152.18</v>
      </c>
      <c r="E19" s="4"/>
      <c r="G19" s="20" t="e">
        <f>SUM(G15:G18)+G7+G6</f>
        <v>#REF!</v>
      </c>
    </row>
    <row r="20" ht="11.25">
      <c r="C20" s="9"/>
    </row>
  </sheetData>
  <sheetProtection/>
  <mergeCells count="4">
    <mergeCell ref="D2:F2"/>
    <mergeCell ref="B3:F3"/>
    <mergeCell ref="B7:B14"/>
    <mergeCell ref="B1:D1"/>
  </mergeCells>
  <dataValidations count="2">
    <dataValidation type="list" allowBlank="1" showInputMessage="1" showErrorMessage="1" sqref="E6:E18">
      <formula1>"Księgowa brutto, Odtworzeniowa, Rzeczywista, Nominalna, Koszt zakupu/Koszt wytworzenia"</formula1>
    </dataValidation>
    <dataValidation type="list" allowBlank="1" showInputMessage="1" showErrorMessage="1" sqref="F6:F18">
      <formula1>"Sumy stałe, Pierwsze ryzyko"</formula1>
    </dataValidation>
  </dataValidations>
  <printOptions horizontalCentered="1" verticalCentered="1"/>
  <pageMargins left="0" right="0" top="0.1968503937007874" bottom="0.1968503937007874" header="0.5118110236220472" footer="0.5118110236220472"/>
  <pageSetup fitToHeight="0" fitToWidth="1" orientation="landscape" paperSize="9" r:id="rId2"/>
  <headerFooter alignWithMargins="0">
    <oddFooter>&amp;R&amp;P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2.375" style="0" customWidth="1"/>
    <col min="2" max="2" width="52.375" style="0" customWidth="1"/>
    <col min="3" max="3" width="15.375" style="0" customWidth="1"/>
    <col min="4" max="4" width="22.25390625" style="0" customWidth="1"/>
    <col min="5" max="5" width="13.00390625" style="0" customWidth="1"/>
    <col min="6" max="6" width="19.125" style="0" customWidth="1"/>
  </cols>
  <sheetData>
    <row r="2" spans="1:3" ht="46.5" customHeight="1">
      <c r="A2" s="180" t="s">
        <v>146</v>
      </c>
      <c r="B2" s="180"/>
      <c r="C2" s="180"/>
    </row>
    <row r="4" spans="1:9" s="12" customFormat="1" ht="27" customHeight="1">
      <c r="A4" s="172" t="s">
        <v>101</v>
      </c>
      <c r="B4" s="172"/>
      <c r="C4" s="172"/>
      <c r="D4" s="172"/>
      <c r="E4" s="172"/>
      <c r="F4" s="173"/>
      <c r="G4" s="38"/>
      <c r="H4" s="38"/>
      <c r="I4" s="38"/>
    </row>
    <row r="5" spans="1:9" s="36" customFormat="1" ht="27" customHeight="1">
      <c r="A5" s="92"/>
      <c r="B5" s="92"/>
      <c r="C5" s="92"/>
      <c r="D5" s="92"/>
      <c r="E5" s="92"/>
      <c r="F5" s="93"/>
      <c r="G5" s="94"/>
      <c r="H5" s="94"/>
      <c r="I5" s="94"/>
    </row>
    <row r="6" spans="1:6" s="70" customFormat="1" ht="31.5">
      <c r="A6" s="95" t="s">
        <v>19</v>
      </c>
      <c r="B6" s="95" t="s">
        <v>20</v>
      </c>
      <c r="C6" s="95" t="s">
        <v>35</v>
      </c>
      <c r="D6" s="95" t="s">
        <v>102</v>
      </c>
      <c r="E6" s="95" t="s">
        <v>36</v>
      </c>
      <c r="F6" s="95" t="s">
        <v>37</v>
      </c>
    </row>
    <row r="7" spans="1:6" s="71" customFormat="1" ht="11.25">
      <c r="A7" s="96" t="s">
        <v>38</v>
      </c>
      <c r="B7" s="73" t="s">
        <v>39</v>
      </c>
      <c r="C7" s="74">
        <v>1</v>
      </c>
      <c r="D7" s="75">
        <v>878253.97</v>
      </c>
      <c r="E7" s="76">
        <v>152</v>
      </c>
      <c r="F7" s="77" t="s">
        <v>40</v>
      </c>
    </row>
    <row r="8" spans="1:6" s="72" customFormat="1" ht="11.25">
      <c r="A8" s="97" t="s">
        <v>41</v>
      </c>
      <c r="B8" s="78" t="s">
        <v>42</v>
      </c>
      <c r="C8" s="79">
        <v>1</v>
      </c>
      <c r="D8" s="75">
        <v>267329.35</v>
      </c>
      <c r="E8" s="80"/>
      <c r="F8" s="81" t="s">
        <v>43</v>
      </c>
    </row>
    <row r="9" spans="1:6" s="71" customFormat="1" ht="11.25">
      <c r="A9" s="96" t="s">
        <v>44</v>
      </c>
      <c r="B9" s="73" t="s">
        <v>45</v>
      </c>
      <c r="C9" s="74">
        <v>1</v>
      </c>
      <c r="D9" s="75">
        <v>8181874.91</v>
      </c>
      <c r="E9" s="76">
        <v>1929</v>
      </c>
      <c r="F9" s="77" t="s">
        <v>46</v>
      </c>
    </row>
    <row r="10" spans="1:6" s="72" customFormat="1" ht="11.25">
      <c r="A10" s="97" t="s">
        <v>47</v>
      </c>
      <c r="B10" s="78" t="s">
        <v>48</v>
      </c>
      <c r="C10" s="79">
        <v>1</v>
      </c>
      <c r="D10" s="75">
        <v>6466121.46</v>
      </c>
      <c r="E10" s="80">
        <v>6800</v>
      </c>
      <c r="F10" s="81" t="s">
        <v>22</v>
      </c>
    </row>
    <row r="11" spans="1:6" s="71" customFormat="1" ht="11.25">
      <c r="A11" s="96" t="s">
        <v>49</v>
      </c>
      <c r="B11" s="73" t="s">
        <v>50</v>
      </c>
      <c r="C11" s="74">
        <v>1</v>
      </c>
      <c r="D11" s="75">
        <v>2890.3</v>
      </c>
      <c r="E11" s="76">
        <v>26</v>
      </c>
      <c r="F11" s="77" t="s">
        <v>21</v>
      </c>
    </row>
    <row r="12" spans="1:6" s="71" customFormat="1" ht="11.25">
      <c r="A12" s="96" t="s">
        <v>51</v>
      </c>
      <c r="B12" s="73" t="s">
        <v>52</v>
      </c>
      <c r="C12" s="74">
        <v>1</v>
      </c>
      <c r="D12" s="75">
        <v>19774931.16</v>
      </c>
      <c r="E12" s="76">
        <v>4724</v>
      </c>
      <c r="F12" s="77" t="s">
        <v>53</v>
      </c>
    </row>
    <row r="13" spans="1:6" s="71" customFormat="1" ht="11.25">
      <c r="A13" s="96" t="s">
        <v>54</v>
      </c>
      <c r="B13" s="73" t="s">
        <v>55</v>
      </c>
      <c r="C13" s="74">
        <v>1</v>
      </c>
      <c r="D13" s="75">
        <v>2855155.92</v>
      </c>
      <c r="E13" s="76">
        <v>492</v>
      </c>
      <c r="F13" s="77" t="s">
        <v>56</v>
      </c>
    </row>
    <row r="14" spans="1:6" s="71" customFormat="1" ht="11.25">
      <c r="A14" s="96" t="s">
        <v>57</v>
      </c>
      <c r="B14" s="73" t="s">
        <v>58</v>
      </c>
      <c r="C14" s="74">
        <v>1</v>
      </c>
      <c r="D14" s="75">
        <v>5276237.26</v>
      </c>
      <c r="E14" s="76">
        <v>1314</v>
      </c>
      <c r="F14" s="77" t="s">
        <v>59</v>
      </c>
    </row>
    <row r="15" spans="1:6" s="71" customFormat="1" ht="11.25">
      <c r="A15" s="96" t="s">
        <v>60</v>
      </c>
      <c r="B15" s="73" t="s">
        <v>61</v>
      </c>
      <c r="C15" s="74">
        <v>1</v>
      </c>
      <c r="D15" s="75">
        <v>7302731.8</v>
      </c>
      <c r="E15" s="76">
        <v>1983</v>
      </c>
      <c r="F15" s="77" t="s">
        <v>62</v>
      </c>
    </row>
    <row r="16" spans="1:6" s="71" customFormat="1" ht="11.25">
      <c r="A16" s="96" t="s">
        <v>63</v>
      </c>
      <c r="B16" s="73" t="s">
        <v>64</v>
      </c>
      <c r="C16" s="74">
        <v>4</v>
      </c>
      <c r="D16" s="75">
        <v>10668685.71</v>
      </c>
      <c r="E16" s="76">
        <v>5615</v>
      </c>
      <c r="F16" s="77" t="s">
        <v>62</v>
      </c>
    </row>
    <row r="17" spans="1:6" s="71" customFormat="1" ht="11.25">
      <c r="A17" s="96" t="s">
        <v>65</v>
      </c>
      <c r="B17" s="73" t="s">
        <v>66</v>
      </c>
      <c r="C17" s="74">
        <v>1</v>
      </c>
      <c r="D17" s="75">
        <v>19558797.48</v>
      </c>
      <c r="E17" s="76">
        <v>4973</v>
      </c>
      <c r="F17" s="77" t="s">
        <v>21</v>
      </c>
    </row>
    <row r="18" spans="1:6" s="71" customFormat="1" ht="11.25">
      <c r="A18" s="96" t="s">
        <v>67</v>
      </c>
      <c r="B18" s="73" t="s">
        <v>68</v>
      </c>
      <c r="C18" s="74">
        <v>1</v>
      </c>
      <c r="D18" s="75">
        <v>3147406.56</v>
      </c>
      <c r="E18" s="76">
        <v>1187</v>
      </c>
      <c r="F18" s="77" t="s">
        <v>21</v>
      </c>
    </row>
    <row r="19" spans="1:6" s="71" customFormat="1" ht="11.25">
      <c r="A19" s="96" t="s">
        <v>69</v>
      </c>
      <c r="B19" s="73" t="s">
        <v>70</v>
      </c>
      <c r="C19" s="74">
        <v>1</v>
      </c>
      <c r="D19" s="75">
        <v>321383.2</v>
      </c>
      <c r="E19" s="76">
        <v>283</v>
      </c>
      <c r="F19" s="77" t="s">
        <v>21</v>
      </c>
    </row>
    <row r="20" spans="1:6" s="72" customFormat="1" ht="11.25">
      <c r="A20" s="97" t="s">
        <v>71</v>
      </c>
      <c r="B20" s="78" t="s">
        <v>72</v>
      </c>
      <c r="C20" s="79">
        <v>1</v>
      </c>
      <c r="D20" s="75">
        <v>24409332.01</v>
      </c>
      <c r="E20" s="80"/>
      <c r="F20" s="81" t="s">
        <v>21</v>
      </c>
    </row>
    <row r="21" spans="1:6" s="71" customFormat="1" ht="11.25">
      <c r="A21" s="96" t="s">
        <v>73</v>
      </c>
      <c r="B21" s="73" t="s">
        <v>74</v>
      </c>
      <c r="C21" s="74">
        <v>1</v>
      </c>
      <c r="D21" s="75">
        <v>2106233.2</v>
      </c>
      <c r="E21" s="76">
        <v>436</v>
      </c>
      <c r="F21" s="77" t="s">
        <v>21</v>
      </c>
    </row>
    <row r="22" spans="1:6" s="71" customFormat="1" ht="11.25">
      <c r="A22" s="96" t="s">
        <v>75</v>
      </c>
      <c r="B22" s="73" t="s">
        <v>76</v>
      </c>
      <c r="C22" s="74">
        <v>1</v>
      </c>
      <c r="D22" s="75">
        <v>2307976.86</v>
      </c>
      <c r="E22" s="76">
        <v>528</v>
      </c>
      <c r="F22" s="77" t="s">
        <v>21</v>
      </c>
    </row>
    <row r="23" spans="1:6" s="71" customFormat="1" ht="11.25">
      <c r="A23" s="96" t="s">
        <v>77</v>
      </c>
      <c r="B23" s="73" t="s">
        <v>78</v>
      </c>
      <c r="C23" s="74">
        <v>1</v>
      </c>
      <c r="D23" s="75">
        <v>2943749.3</v>
      </c>
      <c r="E23" s="76">
        <v>552</v>
      </c>
      <c r="F23" s="77" t="s">
        <v>46</v>
      </c>
    </row>
    <row r="24" spans="1:6" s="71" customFormat="1" ht="11.25">
      <c r="A24" s="96" t="s">
        <v>79</v>
      </c>
      <c r="B24" s="73" t="s">
        <v>80</v>
      </c>
      <c r="C24" s="74">
        <v>1</v>
      </c>
      <c r="D24" s="75">
        <v>1507088.07</v>
      </c>
      <c r="E24" s="76">
        <v>266</v>
      </c>
      <c r="F24" s="77" t="s">
        <v>21</v>
      </c>
    </row>
    <row r="25" spans="1:6" s="71" customFormat="1" ht="11.25">
      <c r="A25" s="96" t="s">
        <v>81</v>
      </c>
      <c r="B25" s="73" t="s">
        <v>82</v>
      </c>
      <c r="C25" s="74">
        <v>1</v>
      </c>
      <c r="D25" s="75">
        <v>5236059.99</v>
      </c>
      <c r="E25" s="76">
        <v>1378</v>
      </c>
      <c r="F25" s="77" t="s">
        <v>53</v>
      </c>
    </row>
    <row r="26" spans="1:6" s="71" customFormat="1" ht="11.25">
      <c r="A26" s="96" t="s">
        <v>83</v>
      </c>
      <c r="B26" s="73" t="s">
        <v>84</v>
      </c>
      <c r="C26" s="74">
        <v>1</v>
      </c>
      <c r="D26" s="75">
        <v>220742.63</v>
      </c>
      <c r="E26" s="76">
        <v>185</v>
      </c>
      <c r="F26" s="77" t="s">
        <v>21</v>
      </c>
    </row>
    <row r="27" spans="1:6" s="71" customFormat="1" ht="11.25">
      <c r="A27" s="96" t="s">
        <v>85</v>
      </c>
      <c r="B27" s="73" t="s">
        <v>86</v>
      </c>
      <c r="C27" s="74">
        <v>1</v>
      </c>
      <c r="D27" s="75">
        <v>150967.48</v>
      </c>
      <c r="E27" s="76">
        <v>98</v>
      </c>
      <c r="F27" s="77" t="s">
        <v>21</v>
      </c>
    </row>
    <row r="28" spans="1:6" s="71" customFormat="1" ht="11.25">
      <c r="A28" s="96" t="s">
        <v>87</v>
      </c>
      <c r="B28" s="73" t="s">
        <v>88</v>
      </c>
      <c r="C28" s="74">
        <v>1</v>
      </c>
      <c r="D28" s="75">
        <v>1458029.87</v>
      </c>
      <c r="E28" s="76">
        <v>188</v>
      </c>
      <c r="F28" s="77" t="s">
        <v>21</v>
      </c>
    </row>
    <row r="29" spans="1:6" s="71" customFormat="1" ht="11.25">
      <c r="A29" s="96" t="s">
        <v>89</v>
      </c>
      <c r="B29" s="73" t="s">
        <v>90</v>
      </c>
      <c r="C29" s="74">
        <v>1</v>
      </c>
      <c r="D29" s="75">
        <v>14190106.03</v>
      </c>
      <c r="E29" s="76">
        <v>1268</v>
      </c>
      <c r="F29" s="77" t="s">
        <v>91</v>
      </c>
    </row>
    <row r="30" spans="1:6" s="71" customFormat="1" ht="11.25">
      <c r="A30" s="82"/>
      <c r="B30" s="82"/>
      <c r="C30" s="82"/>
      <c r="D30" s="83"/>
      <c r="E30" s="84"/>
      <c r="F30" s="82"/>
    </row>
    <row r="31" spans="1:6" s="68" customFormat="1" ht="22.5" customHeight="1">
      <c r="A31" s="174" t="s">
        <v>34</v>
      </c>
      <c r="B31" s="175"/>
      <c r="C31" s="176"/>
      <c r="D31" s="85">
        <f>SUM(D7:D30)</f>
        <v>139232084.52</v>
      </c>
      <c r="E31" s="86"/>
      <c r="F31" s="86"/>
    </row>
    <row r="34" spans="1:4" s="69" customFormat="1" ht="26.25" customHeight="1">
      <c r="A34" s="177" t="s">
        <v>103</v>
      </c>
      <c r="B34" s="178"/>
      <c r="C34" s="178"/>
      <c r="D34" s="179"/>
    </row>
    <row r="35" spans="1:4" s="71" customFormat="1" ht="26.25" customHeight="1">
      <c r="A35" s="99"/>
      <c r="B35" s="100"/>
      <c r="C35" s="100"/>
      <c r="D35" s="101"/>
    </row>
    <row r="36" spans="1:4" s="87" customFormat="1" ht="21">
      <c r="A36" s="95" t="s">
        <v>19</v>
      </c>
      <c r="B36" s="95" t="s">
        <v>20</v>
      </c>
      <c r="C36" s="95" t="s">
        <v>102</v>
      </c>
      <c r="D36" s="95" t="s">
        <v>37</v>
      </c>
    </row>
    <row r="37" spans="1:4" s="71" customFormat="1" ht="11.25">
      <c r="A37" s="98" t="s">
        <v>92</v>
      </c>
      <c r="B37" s="88" t="s">
        <v>93</v>
      </c>
      <c r="C37" s="89">
        <v>723975.2</v>
      </c>
      <c r="D37" s="102" t="s">
        <v>94</v>
      </c>
    </row>
    <row r="38" spans="1:4" s="71" customFormat="1" ht="11.25">
      <c r="A38" s="98" t="s">
        <v>95</v>
      </c>
      <c r="B38" s="88" t="s">
        <v>96</v>
      </c>
      <c r="C38" s="89">
        <v>108712.08</v>
      </c>
      <c r="D38" s="102" t="s">
        <v>94</v>
      </c>
    </row>
    <row r="39" spans="1:4" s="71" customFormat="1" ht="11.25">
      <c r="A39" s="98" t="s">
        <v>97</v>
      </c>
      <c r="B39" s="88" t="s">
        <v>98</v>
      </c>
      <c r="C39" s="89">
        <v>691683.3</v>
      </c>
      <c r="D39" s="102" t="s">
        <v>23</v>
      </c>
    </row>
    <row r="40" spans="1:4" s="71" customFormat="1" ht="15.75" customHeight="1">
      <c r="A40" s="98" t="s">
        <v>99</v>
      </c>
      <c r="B40" s="88" t="s">
        <v>100</v>
      </c>
      <c r="C40" s="89">
        <v>231725.68</v>
      </c>
      <c r="D40" s="102" t="s">
        <v>21</v>
      </c>
    </row>
    <row r="41" spans="1:4" ht="25.5" customHeight="1">
      <c r="A41" s="174" t="s">
        <v>34</v>
      </c>
      <c r="B41" s="175"/>
      <c r="C41" s="103">
        <f>SUM(C37:C40)</f>
        <v>1756096.26</v>
      </c>
      <c r="D41" s="91"/>
    </row>
  </sheetData>
  <sheetProtection/>
  <mergeCells count="5">
    <mergeCell ref="A4:F4"/>
    <mergeCell ref="A31:C31"/>
    <mergeCell ref="A34:D34"/>
    <mergeCell ref="A41:B41"/>
    <mergeCell ref="A2:C2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11:C14 C7:C9 C16:C17 D31 C19:C25 C27:C30 D4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showGridLines="0" zoomScale="70" zoomScaleNormal="7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5.625" style="6" customWidth="1"/>
    <col min="3" max="3" width="68.125" style="29" customWidth="1"/>
    <col min="4" max="5" width="22.25390625" style="1" customWidth="1"/>
    <col min="6" max="6" width="24.75390625" style="35" customWidth="1"/>
    <col min="7" max="7" width="19.625" style="6" customWidth="1"/>
    <col min="8" max="8" width="23.875" style="1" customWidth="1"/>
    <col min="9" max="9" width="15.125" style="1" bestFit="1" customWidth="1"/>
    <col min="10" max="10" width="9.125" style="1" customWidth="1"/>
    <col min="11" max="11" width="16.25390625" style="1" bestFit="1" customWidth="1"/>
    <col min="12" max="12" width="28.375" style="1" customWidth="1"/>
    <col min="13" max="16384" width="9.125" style="1" customWidth="1"/>
  </cols>
  <sheetData>
    <row r="1" spans="2:4" ht="60.75" customHeight="1">
      <c r="B1" s="183" t="str">
        <f>'MIENIE SU'!B1:C1</f>
        <v>Załącznik nr 11 do Specyfikacji Istotnych Warunków Zamówienia na usługę ubezpieczenia Wojewódzkiego Szpitala im. Zofii z Zamoyskich Tarnowskiej w Tarnobrzegu"                                         Znak sprawy 20/2020/MIENIE+OC_KOM/NO/U/BU 
– „Wykaz mienia do ubezpieczenia”</v>
      </c>
      <c r="C1" s="183"/>
      <c r="D1" s="183"/>
    </row>
    <row r="3" spans="2:7" s="105" customFormat="1" ht="31.5" customHeight="1">
      <c r="B3" s="184" t="s">
        <v>17</v>
      </c>
      <c r="C3" s="184"/>
      <c r="D3" s="184"/>
      <c r="E3" s="184"/>
      <c r="F3" s="184"/>
      <c r="G3" s="184"/>
    </row>
    <row r="4" spans="2:7" s="105" customFormat="1" ht="12.75">
      <c r="B4" s="106"/>
      <c r="C4" s="107"/>
      <c r="D4" s="107"/>
      <c r="E4" s="107"/>
      <c r="F4" s="108"/>
      <c r="G4" s="106"/>
    </row>
    <row r="5" spans="2:12" s="114" customFormat="1" ht="69.75" customHeight="1">
      <c r="B5" s="109" t="s">
        <v>3</v>
      </c>
      <c r="C5" s="110" t="s">
        <v>20</v>
      </c>
      <c r="D5" s="111" t="s">
        <v>134</v>
      </c>
      <c r="E5" s="111" t="s">
        <v>27</v>
      </c>
      <c r="F5" s="112" t="s">
        <v>102</v>
      </c>
      <c r="G5" s="113" t="s">
        <v>28</v>
      </c>
      <c r="K5" s="115"/>
      <c r="L5" s="116"/>
    </row>
    <row r="6" spans="2:12" s="114" customFormat="1" ht="39" customHeight="1">
      <c r="B6" s="185" t="s">
        <v>136</v>
      </c>
      <c r="C6" s="186"/>
      <c r="D6" s="186"/>
      <c r="E6" s="186"/>
      <c r="F6" s="186"/>
      <c r="G6" s="186"/>
      <c r="K6" s="115"/>
      <c r="L6" s="116"/>
    </row>
    <row r="7" spans="2:12" s="120" customFormat="1" ht="24" customHeight="1">
      <c r="B7" s="117">
        <v>1</v>
      </c>
      <c r="C7" s="125" t="s">
        <v>105</v>
      </c>
      <c r="D7" s="126">
        <v>2013</v>
      </c>
      <c r="E7" s="133">
        <v>1</v>
      </c>
      <c r="F7" s="132">
        <v>23610.17</v>
      </c>
      <c r="G7" s="119" t="s">
        <v>29</v>
      </c>
      <c r="K7" s="115"/>
      <c r="L7" s="116"/>
    </row>
    <row r="8" spans="2:12" s="120" customFormat="1" ht="24" customHeight="1">
      <c r="B8" s="117">
        <v>2</v>
      </c>
      <c r="C8" s="127" t="s">
        <v>106</v>
      </c>
      <c r="D8" s="128">
        <v>2013</v>
      </c>
      <c r="E8" s="134">
        <v>1</v>
      </c>
      <c r="F8" s="132">
        <v>51506.57</v>
      </c>
      <c r="G8" s="119" t="s">
        <v>29</v>
      </c>
      <c r="K8" s="121"/>
      <c r="L8" s="116"/>
    </row>
    <row r="9" spans="2:12" s="120" customFormat="1" ht="24" customHeight="1">
      <c r="B9" s="117">
        <v>3</v>
      </c>
      <c r="C9" s="127" t="s">
        <v>107</v>
      </c>
      <c r="D9" s="128">
        <v>2013</v>
      </c>
      <c r="E9" s="134">
        <v>18</v>
      </c>
      <c r="F9" s="132">
        <v>133326.17</v>
      </c>
      <c r="G9" s="119" t="s">
        <v>29</v>
      </c>
      <c r="K9" s="115"/>
      <c r="L9" s="116"/>
    </row>
    <row r="10" spans="2:12" s="120" customFormat="1" ht="24" customHeight="1">
      <c r="B10" s="117">
        <v>4</v>
      </c>
      <c r="C10" s="127" t="s">
        <v>108</v>
      </c>
      <c r="D10" s="128">
        <v>2013</v>
      </c>
      <c r="E10" s="134">
        <v>1</v>
      </c>
      <c r="F10" s="132">
        <v>93412.67</v>
      </c>
      <c r="G10" s="119" t="s">
        <v>29</v>
      </c>
      <c r="K10" s="121"/>
      <c r="L10" s="116"/>
    </row>
    <row r="11" spans="2:12" s="120" customFormat="1" ht="24" customHeight="1">
      <c r="B11" s="117">
        <v>5</v>
      </c>
      <c r="C11" s="127" t="s">
        <v>109</v>
      </c>
      <c r="D11" s="128">
        <v>2013</v>
      </c>
      <c r="E11" s="134">
        <v>7</v>
      </c>
      <c r="F11" s="132">
        <v>284565.91</v>
      </c>
      <c r="G11" s="119" t="s">
        <v>29</v>
      </c>
      <c r="K11" s="115"/>
      <c r="L11" s="116"/>
    </row>
    <row r="12" spans="2:12" s="120" customFormat="1" ht="24" customHeight="1">
      <c r="B12" s="117">
        <v>6</v>
      </c>
      <c r="C12" s="127" t="s">
        <v>110</v>
      </c>
      <c r="D12" s="128">
        <v>2013</v>
      </c>
      <c r="E12" s="134">
        <v>180</v>
      </c>
      <c r="F12" s="132">
        <v>983016</v>
      </c>
      <c r="G12" s="119" t="s">
        <v>29</v>
      </c>
      <c r="K12" s="121"/>
      <c r="L12" s="116"/>
    </row>
    <row r="13" spans="2:12" s="120" customFormat="1" ht="24" customHeight="1">
      <c r="B13" s="117">
        <v>7</v>
      </c>
      <c r="C13" s="127" t="s">
        <v>111</v>
      </c>
      <c r="D13" s="128">
        <v>2013</v>
      </c>
      <c r="E13" s="134">
        <v>1</v>
      </c>
      <c r="F13" s="132">
        <v>15002.26</v>
      </c>
      <c r="G13" s="119" t="s">
        <v>29</v>
      </c>
      <c r="K13" s="115"/>
      <c r="L13" s="116"/>
    </row>
    <row r="14" spans="2:12" s="114" customFormat="1" ht="24" customHeight="1">
      <c r="B14" s="117">
        <v>8</v>
      </c>
      <c r="C14" s="127" t="s">
        <v>112</v>
      </c>
      <c r="D14" s="128">
        <v>2013</v>
      </c>
      <c r="E14" s="134">
        <v>6</v>
      </c>
      <c r="F14" s="132">
        <v>22878</v>
      </c>
      <c r="G14" s="119" t="s">
        <v>29</v>
      </c>
      <c r="I14" s="90"/>
      <c r="K14" s="115"/>
      <c r="L14" s="116"/>
    </row>
    <row r="15" spans="2:12" s="114" customFormat="1" ht="24" customHeight="1">
      <c r="B15" s="117">
        <v>9</v>
      </c>
      <c r="C15" s="127" t="s">
        <v>113</v>
      </c>
      <c r="D15" s="128">
        <v>2013</v>
      </c>
      <c r="E15" s="134">
        <v>24</v>
      </c>
      <c r="F15" s="132">
        <v>84117.24</v>
      </c>
      <c r="G15" s="119" t="s">
        <v>29</v>
      </c>
      <c r="K15" s="121"/>
      <c r="L15" s="116"/>
    </row>
    <row r="16" spans="2:12" s="114" customFormat="1" ht="24" customHeight="1">
      <c r="B16" s="117">
        <v>10</v>
      </c>
      <c r="C16" s="127" t="s">
        <v>114</v>
      </c>
      <c r="D16" s="128">
        <v>2013</v>
      </c>
      <c r="E16" s="134">
        <v>1</v>
      </c>
      <c r="F16" s="132">
        <v>17220</v>
      </c>
      <c r="G16" s="119" t="s">
        <v>29</v>
      </c>
      <c r="K16" s="115"/>
      <c r="L16" s="116"/>
    </row>
    <row r="17" spans="2:12" s="114" customFormat="1" ht="24" customHeight="1">
      <c r="B17" s="117">
        <v>11</v>
      </c>
      <c r="C17" s="127" t="s">
        <v>115</v>
      </c>
      <c r="D17" s="128">
        <v>2013</v>
      </c>
      <c r="E17" s="134">
        <v>1</v>
      </c>
      <c r="F17" s="132">
        <v>54418.26</v>
      </c>
      <c r="G17" s="119" t="s">
        <v>29</v>
      </c>
      <c r="K17" s="121"/>
      <c r="L17" s="116"/>
    </row>
    <row r="18" spans="2:12" s="114" customFormat="1" ht="24" customHeight="1">
      <c r="B18" s="117">
        <v>12</v>
      </c>
      <c r="C18" s="127" t="s">
        <v>116</v>
      </c>
      <c r="D18" s="128">
        <v>2013</v>
      </c>
      <c r="E18" s="134">
        <v>1</v>
      </c>
      <c r="F18" s="132">
        <v>385132.45</v>
      </c>
      <c r="G18" s="119" t="s">
        <v>29</v>
      </c>
      <c r="K18" s="115"/>
      <c r="L18" s="116"/>
    </row>
    <row r="19" spans="2:12" s="114" customFormat="1" ht="24" customHeight="1">
      <c r="B19" s="117">
        <v>13</v>
      </c>
      <c r="C19" s="127" t="s">
        <v>117</v>
      </c>
      <c r="D19" s="128">
        <v>2013</v>
      </c>
      <c r="E19" s="134">
        <v>1</v>
      </c>
      <c r="F19" s="132">
        <v>74414.82</v>
      </c>
      <c r="G19" s="119" t="s">
        <v>29</v>
      </c>
      <c r="K19" s="122"/>
      <c r="L19" s="116"/>
    </row>
    <row r="20" spans="2:12" s="114" customFormat="1" ht="24" customHeight="1">
      <c r="B20" s="117">
        <v>14</v>
      </c>
      <c r="C20" s="127" t="s">
        <v>118</v>
      </c>
      <c r="D20" s="128">
        <v>2013</v>
      </c>
      <c r="E20" s="134">
        <v>1</v>
      </c>
      <c r="F20" s="132">
        <v>32431.77</v>
      </c>
      <c r="G20" s="119" t="s">
        <v>29</v>
      </c>
      <c r="K20" s="115"/>
      <c r="L20" s="116"/>
    </row>
    <row r="21" spans="2:12" s="114" customFormat="1" ht="24" customHeight="1">
      <c r="B21" s="117">
        <v>15</v>
      </c>
      <c r="C21" s="127" t="s">
        <v>119</v>
      </c>
      <c r="D21" s="128">
        <v>2013</v>
      </c>
      <c r="E21" s="134">
        <v>2</v>
      </c>
      <c r="F21" s="132">
        <v>25055.05</v>
      </c>
      <c r="G21" s="119" t="s">
        <v>29</v>
      </c>
      <c r="K21" s="121"/>
      <c r="L21" s="116"/>
    </row>
    <row r="22" spans="2:12" s="114" customFormat="1" ht="24" customHeight="1">
      <c r="B22" s="117">
        <v>16</v>
      </c>
      <c r="C22" s="127" t="s">
        <v>120</v>
      </c>
      <c r="D22" s="128">
        <v>2013</v>
      </c>
      <c r="E22" s="134">
        <v>1</v>
      </c>
      <c r="F22" s="132">
        <v>12054</v>
      </c>
      <c r="G22" s="119" t="s">
        <v>29</v>
      </c>
      <c r="K22" s="115"/>
      <c r="L22" s="116"/>
    </row>
    <row r="23" spans="2:12" s="114" customFormat="1" ht="24" customHeight="1">
      <c r="B23" s="117">
        <v>17</v>
      </c>
      <c r="C23" s="129" t="s">
        <v>121</v>
      </c>
      <c r="D23" s="128">
        <v>2013</v>
      </c>
      <c r="E23" s="134">
        <v>2</v>
      </c>
      <c r="F23" s="132">
        <v>299388.54</v>
      </c>
      <c r="G23" s="119" t="s">
        <v>29</v>
      </c>
      <c r="K23" s="121"/>
      <c r="L23" s="116"/>
    </row>
    <row r="24" spans="2:12" s="114" customFormat="1" ht="24" customHeight="1">
      <c r="B24" s="117">
        <v>18</v>
      </c>
      <c r="C24" s="127" t="s">
        <v>122</v>
      </c>
      <c r="D24" s="128">
        <v>2013</v>
      </c>
      <c r="E24" s="134">
        <v>1</v>
      </c>
      <c r="F24" s="132">
        <v>50869.88</v>
      </c>
      <c r="G24" s="119" t="s">
        <v>29</v>
      </c>
      <c r="K24" s="115"/>
      <c r="L24" s="116"/>
    </row>
    <row r="25" spans="2:12" s="114" customFormat="1" ht="24" customHeight="1">
      <c r="B25" s="117">
        <v>19</v>
      </c>
      <c r="C25" s="127" t="s">
        <v>123</v>
      </c>
      <c r="D25" s="128">
        <v>2013</v>
      </c>
      <c r="E25" s="134">
        <v>1</v>
      </c>
      <c r="F25" s="132">
        <v>58958.15</v>
      </c>
      <c r="G25" s="119" t="s">
        <v>29</v>
      </c>
      <c r="K25" s="121"/>
      <c r="L25" s="116"/>
    </row>
    <row r="26" spans="2:12" s="114" customFormat="1" ht="24" customHeight="1">
      <c r="B26" s="117">
        <v>20</v>
      </c>
      <c r="C26" s="127" t="s">
        <v>124</v>
      </c>
      <c r="D26" s="128">
        <v>2013</v>
      </c>
      <c r="E26" s="134">
        <v>1</v>
      </c>
      <c r="F26" s="132">
        <v>45038.35</v>
      </c>
      <c r="G26" s="119" t="s">
        <v>29</v>
      </c>
      <c r="K26" s="115"/>
      <c r="L26" s="116"/>
    </row>
    <row r="27" spans="2:12" s="114" customFormat="1" ht="24" customHeight="1">
      <c r="B27" s="117">
        <v>21</v>
      </c>
      <c r="C27" s="127" t="s">
        <v>125</v>
      </c>
      <c r="D27" s="128">
        <v>2013</v>
      </c>
      <c r="E27" s="134">
        <v>1</v>
      </c>
      <c r="F27" s="132">
        <v>105840</v>
      </c>
      <c r="G27" s="119" t="s">
        <v>29</v>
      </c>
      <c r="K27" s="121"/>
      <c r="L27" s="116"/>
    </row>
    <row r="28" spans="2:12" s="114" customFormat="1" ht="24" customHeight="1">
      <c r="B28" s="117">
        <v>22</v>
      </c>
      <c r="C28" s="127" t="s">
        <v>126</v>
      </c>
      <c r="D28" s="128">
        <v>2013</v>
      </c>
      <c r="E28" s="134">
        <v>15</v>
      </c>
      <c r="F28" s="132">
        <v>94343.94</v>
      </c>
      <c r="G28" s="119" t="s">
        <v>29</v>
      </c>
      <c r="K28" s="115"/>
      <c r="L28" s="116"/>
    </row>
    <row r="29" spans="2:12" s="114" customFormat="1" ht="24" customHeight="1">
      <c r="B29" s="117">
        <v>23</v>
      </c>
      <c r="C29" s="127" t="s">
        <v>127</v>
      </c>
      <c r="D29" s="128">
        <v>2013</v>
      </c>
      <c r="E29" s="134">
        <v>3</v>
      </c>
      <c r="F29" s="132">
        <v>54432</v>
      </c>
      <c r="G29" s="119" t="s">
        <v>29</v>
      </c>
      <c r="K29" s="121"/>
      <c r="L29" s="116"/>
    </row>
    <row r="30" spans="2:12" s="114" customFormat="1" ht="24" customHeight="1">
      <c r="B30" s="117">
        <v>24</v>
      </c>
      <c r="C30" s="127" t="s">
        <v>128</v>
      </c>
      <c r="D30" s="128">
        <v>2013</v>
      </c>
      <c r="E30" s="134">
        <v>1</v>
      </c>
      <c r="F30" s="132">
        <v>3501.65</v>
      </c>
      <c r="G30" s="119" t="s">
        <v>29</v>
      </c>
      <c r="K30" s="115"/>
      <c r="L30" s="116"/>
    </row>
    <row r="31" spans="2:12" s="114" customFormat="1" ht="24" customHeight="1">
      <c r="B31" s="117">
        <v>25</v>
      </c>
      <c r="C31" s="127" t="s">
        <v>129</v>
      </c>
      <c r="D31" s="128">
        <v>2013</v>
      </c>
      <c r="E31" s="134">
        <v>1</v>
      </c>
      <c r="F31" s="132">
        <v>106181.38</v>
      </c>
      <c r="G31" s="119" t="s">
        <v>29</v>
      </c>
      <c r="K31" s="121"/>
      <c r="L31" s="116"/>
    </row>
    <row r="32" spans="2:12" s="114" customFormat="1" ht="24" customHeight="1">
      <c r="B32" s="117">
        <v>26</v>
      </c>
      <c r="C32" s="127" t="s">
        <v>130</v>
      </c>
      <c r="D32" s="128">
        <v>2013</v>
      </c>
      <c r="E32" s="134">
        <v>1</v>
      </c>
      <c r="F32" s="132">
        <v>89467.64</v>
      </c>
      <c r="G32" s="119" t="s">
        <v>29</v>
      </c>
      <c r="K32" s="115"/>
      <c r="L32" s="116"/>
    </row>
    <row r="33" spans="2:12" s="114" customFormat="1" ht="24" customHeight="1">
      <c r="B33" s="117">
        <v>27</v>
      </c>
      <c r="C33" s="127" t="s">
        <v>131</v>
      </c>
      <c r="D33" s="128">
        <v>2013</v>
      </c>
      <c r="E33" s="134">
        <v>1</v>
      </c>
      <c r="F33" s="132">
        <v>89732.34</v>
      </c>
      <c r="G33" s="119" t="s">
        <v>29</v>
      </c>
      <c r="K33" s="121"/>
      <c r="L33" s="116"/>
    </row>
    <row r="34" spans="2:12" s="114" customFormat="1" ht="24" customHeight="1">
      <c r="B34" s="117">
        <v>28</v>
      </c>
      <c r="C34" s="130" t="s">
        <v>132</v>
      </c>
      <c r="D34" s="131">
        <v>2013</v>
      </c>
      <c r="E34" s="135">
        <v>1</v>
      </c>
      <c r="F34" s="137">
        <v>85181.34</v>
      </c>
      <c r="G34" s="119" t="s">
        <v>29</v>
      </c>
      <c r="K34" s="115"/>
      <c r="L34" s="116"/>
    </row>
    <row r="35" spans="2:12" s="114" customFormat="1" ht="24" customHeight="1">
      <c r="B35" s="138">
        <v>29</v>
      </c>
      <c r="C35" s="139" t="s">
        <v>133</v>
      </c>
      <c r="D35" s="140">
        <v>2013</v>
      </c>
      <c r="E35" s="141">
        <v>1</v>
      </c>
      <c r="F35" s="132">
        <v>14550.29</v>
      </c>
      <c r="G35" s="119" t="s">
        <v>29</v>
      </c>
      <c r="K35" s="121"/>
      <c r="L35" s="116"/>
    </row>
    <row r="36" spans="2:12" s="114" customFormat="1" ht="24" customHeight="1">
      <c r="B36" s="117"/>
      <c r="C36" s="142"/>
      <c r="D36" s="143"/>
      <c r="E36" s="144"/>
      <c r="F36" s="162">
        <f>SUM(F7:F35)</f>
        <v>3389646.8399999994</v>
      </c>
      <c r="G36" s="145"/>
      <c r="K36" s="121"/>
      <c r="L36" s="116"/>
    </row>
    <row r="37" spans="2:12" s="114" customFormat="1" ht="24" customHeight="1">
      <c r="B37" s="117"/>
      <c r="C37" s="181" t="s">
        <v>135</v>
      </c>
      <c r="D37" s="182"/>
      <c r="E37" s="182"/>
      <c r="F37" s="182"/>
      <c r="G37" s="182"/>
      <c r="K37" s="115"/>
      <c r="L37" s="116"/>
    </row>
    <row r="38" spans="2:12" s="114" customFormat="1" ht="24" customHeight="1">
      <c r="B38" s="117">
        <v>1</v>
      </c>
      <c r="C38" s="141" t="s">
        <v>137</v>
      </c>
      <c r="D38" s="118"/>
      <c r="E38" s="118">
        <v>1</v>
      </c>
      <c r="F38" s="132">
        <v>5299910.77</v>
      </c>
      <c r="G38" s="119" t="s">
        <v>29</v>
      </c>
      <c r="K38" s="121"/>
      <c r="L38" s="116"/>
    </row>
    <row r="39" spans="2:12" s="114" customFormat="1" ht="24" customHeight="1">
      <c r="B39" s="117">
        <v>2</v>
      </c>
      <c r="C39" s="154" t="s">
        <v>138</v>
      </c>
      <c r="D39" s="118"/>
      <c r="E39" s="118">
        <v>2</v>
      </c>
      <c r="F39" s="132">
        <f>18239763.5784+1115065.45+1788682.19+709722.09</f>
        <v>21853233.3084</v>
      </c>
      <c r="G39" s="119" t="s">
        <v>29</v>
      </c>
      <c r="K39" s="115"/>
      <c r="L39" s="116"/>
    </row>
    <row r="40" spans="2:12" s="114" customFormat="1" ht="24" customHeight="1">
      <c r="B40" s="117">
        <v>3</v>
      </c>
      <c r="C40" s="154" t="s">
        <v>139</v>
      </c>
      <c r="D40" s="118"/>
      <c r="E40" s="118">
        <v>1</v>
      </c>
      <c r="F40" s="132">
        <f>5270823.2196+239741.37</f>
        <v>5510564.5896000005</v>
      </c>
      <c r="G40" s="119" t="s">
        <v>29</v>
      </c>
      <c r="K40" s="121"/>
      <c r="L40" s="116"/>
    </row>
    <row r="41" spans="2:12" s="114" customFormat="1" ht="24" customHeight="1">
      <c r="B41" s="117"/>
      <c r="C41" s="123"/>
      <c r="D41" s="118"/>
      <c r="E41" s="159"/>
      <c r="F41" s="161">
        <f>SUM(F38:F40)</f>
        <v>32663708.668</v>
      </c>
      <c r="G41" s="160"/>
      <c r="K41" s="115"/>
      <c r="L41" s="116"/>
    </row>
    <row r="42" spans="2:12" s="114" customFormat="1" ht="24" customHeight="1">
      <c r="B42" s="117"/>
      <c r="C42" s="181" t="s">
        <v>140</v>
      </c>
      <c r="D42" s="182"/>
      <c r="E42" s="182"/>
      <c r="F42" s="182"/>
      <c r="G42" s="182"/>
      <c r="K42" s="121"/>
      <c r="L42" s="116"/>
    </row>
    <row r="43" spans="2:12" s="114" customFormat="1" ht="24" customHeight="1">
      <c r="B43" s="117">
        <v>1</v>
      </c>
      <c r="C43" s="155" t="s">
        <v>141</v>
      </c>
      <c r="D43" s="118"/>
      <c r="E43" s="118"/>
      <c r="F43" s="132">
        <v>35276.4</v>
      </c>
      <c r="G43" s="119" t="s">
        <v>145</v>
      </c>
      <c r="K43" s="115"/>
      <c r="L43" s="116"/>
    </row>
    <row r="44" spans="2:12" s="114" customFormat="1" ht="24" customHeight="1">
      <c r="B44" s="117">
        <v>2</v>
      </c>
      <c r="C44" s="156" t="s">
        <v>142</v>
      </c>
      <c r="D44" s="118"/>
      <c r="E44" s="118"/>
      <c r="F44" s="132">
        <v>4354.75</v>
      </c>
      <c r="G44" s="119" t="s">
        <v>145</v>
      </c>
      <c r="K44" s="121"/>
      <c r="L44" s="116"/>
    </row>
    <row r="45" spans="2:12" s="114" customFormat="1" ht="29.25" customHeight="1">
      <c r="B45" s="117">
        <v>3</v>
      </c>
      <c r="C45" s="156" t="s">
        <v>143</v>
      </c>
      <c r="D45" s="124"/>
      <c r="E45" s="124"/>
      <c r="F45" s="132">
        <v>11758.8</v>
      </c>
      <c r="G45" s="119" t="s">
        <v>145</v>
      </c>
      <c r="K45" s="115"/>
      <c r="L45" s="116"/>
    </row>
    <row r="46" spans="2:12" s="114" customFormat="1" ht="29.25" customHeight="1">
      <c r="B46" s="117">
        <v>4</v>
      </c>
      <c r="C46" s="157" t="s">
        <v>144</v>
      </c>
      <c r="D46" s="124"/>
      <c r="E46" s="124"/>
      <c r="F46" s="132">
        <v>4354.75</v>
      </c>
      <c r="G46" s="119" t="s">
        <v>145</v>
      </c>
      <c r="K46" s="121"/>
      <c r="L46" s="116"/>
    </row>
    <row r="47" spans="2:12" s="114" customFormat="1" ht="29.25" customHeight="1">
      <c r="B47" s="146"/>
      <c r="C47" s="158"/>
      <c r="D47" s="147"/>
      <c r="E47" s="136"/>
      <c r="F47" s="162">
        <f>SUM(F43:F46)</f>
        <v>55744.7</v>
      </c>
      <c r="G47" s="148"/>
      <c r="K47" s="121"/>
      <c r="L47" s="116"/>
    </row>
    <row r="48" spans="2:7" s="114" customFormat="1" ht="34.5" customHeight="1">
      <c r="B48" s="149"/>
      <c r="C48" s="150"/>
      <c r="D48" s="151" t="s">
        <v>14</v>
      </c>
      <c r="E48" s="152"/>
      <c r="F48" s="153">
        <f>F36+F41+F47</f>
        <v>36109100.208000004</v>
      </c>
      <c r="G48" s="149"/>
    </row>
    <row r="49" ht="38.25" customHeight="1"/>
    <row r="50" spans="4:7" ht="38.25" customHeight="1">
      <c r="D50" s="62"/>
      <c r="E50" s="62"/>
      <c r="F50" s="64"/>
      <c r="G50" s="63"/>
    </row>
    <row r="65" ht="11.25">
      <c r="F65" s="65"/>
    </row>
  </sheetData>
  <sheetProtection/>
  <autoFilter ref="A5:G48"/>
  <mergeCells count="5">
    <mergeCell ref="C42:G42"/>
    <mergeCell ref="B1:D1"/>
    <mergeCell ref="B3:G3"/>
    <mergeCell ref="B6:G6"/>
    <mergeCell ref="C37:G37"/>
  </mergeCells>
  <dataValidations count="3">
    <dataValidation type="list" allowBlank="1" showInputMessage="1" showErrorMessage="1" sqref="G7:G36 G38:G41 G43:G47">
      <formula1>"stacjonarny,przenośny,w karetkach"</formula1>
    </dataValidation>
    <dataValidation type="list" showErrorMessage="1" sqref="D31:D36">
      <formula1>"S,P,O"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7:F36 F38:F40 F43:F4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agie00</dc:creator>
  <cp:keywords/>
  <dc:description/>
  <cp:lastModifiedBy>Kozorys Karolina</cp:lastModifiedBy>
  <cp:lastPrinted>2020-09-03T12:48:28Z</cp:lastPrinted>
  <dcterms:created xsi:type="dcterms:W3CDTF">2010-09-22T10:18:20Z</dcterms:created>
  <dcterms:modified xsi:type="dcterms:W3CDTF">2020-09-30T19:59:54Z</dcterms:modified>
  <cp:category/>
  <cp:version/>
  <cp:contentType/>
  <cp:contentStatus/>
</cp:coreProperties>
</file>