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<sst xmlns="http://schemas.openxmlformats.org/spreadsheetml/2006/main" count="35" uniqueCount="28">
  <si>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Wojewódzki Szpital</t>
  </si>
  <si>
    <t>Tarnobrzeg, 24.02.2017 r.</t>
  </si>
  <si>
    <t>im. Zofii z Zamoyskich Tarnowskiej</t>
  </si>
  <si>
    <t>w Tarnobrzegu</t>
  </si>
  <si>
    <t>Informacja o aktualnym stanie nadwykonań</t>
  </si>
  <si>
    <t>za lata 2014-2016</t>
  </si>
  <si>
    <t>Rok powstania nadwykonań</t>
  </si>
  <si>
    <t xml:space="preserve"> Wysokość nadwykonań (całość)</t>
  </si>
  <si>
    <t>Kwota uzyskana – zapłacona przez NFZ</t>
  </si>
  <si>
    <t>Efekt odzyskanych nadwykonań w %</t>
  </si>
  <si>
    <t>Aktualna (pozostała kwota nadwykonań)</t>
  </si>
  <si>
    <t>Uwagi (rodzaj podejmowanych działań)</t>
  </si>
  <si>
    <t>x</t>
  </si>
  <si>
    <t xml:space="preserve">Kwota została  zapłacona  w wyniku kompensaty nadwykonań z niewykonaniami. </t>
  </si>
  <si>
    <t xml:space="preserve">Zgodnie z aneksem nr 2 do umowy nr 0901003803201501 – leczenie szpitalne „Strony zgodnie oświadczają, że postanowienia niniejszego aneksu czynią zadość intencjom Stron, jak również kwota określona w §1 ust. 1 wyczerpuje ostatecznie wszelkie roszczenia z tytułu realizacji świadczeń opieki zdrowotnej od dnia 01.01.2014 do 31.12.2014 r. </t>
  </si>
  <si>
    <t xml:space="preserve">Zgodnie z aneksem nr 1 do umowy nr 0901003802201501 – ambulatoryjna opieka specjalistyczna, oświadczenie jak wyżej.  </t>
  </si>
  <si>
    <t xml:space="preserve">Zgodnie z aneksem nr 1 do umowy nr 0901003802201503 – ambulatoryjna opieka specjalistyczna – świadczenia diagnostyczne, oświadczenie jak wyżej.  </t>
  </si>
  <si>
    <t xml:space="preserve">Zgodnie z aneksem nr 1 do umowy nr 0901003810201501 – profilaktyczne programy zdrowotne, oświadczenie jak wyżej.  </t>
  </si>
  <si>
    <t>Razem rok 2014</t>
  </si>
  <si>
    <t>Przesunięcia w ramach obowiązujących umów. Dotyczy: chemioterapii, oddziałów szpitalnych, poradni, badań kosztochłonnych, programu lekowego.</t>
  </si>
  <si>
    <t>Zapłata nadwykonań na podstawie aneksów, w których widnieje zapis „Strony zgodnie oświadczają, że postanowienia niniejszego aneksu czynią zadość intencjom Stron, jak również kwota określona w §1 ust. 1 wyczerpuje ostatecznie wszelkie roszczenia z tytułu realizacji świadczeń opieki zdrowotnej od dnia 01.01.2015 do 31.12.2015 r. Dotyczy: chemioterapii, oddziałów szpitalnych, poradni, badań kosztochłonnych, programu lekowego.</t>
  </si>
  <si>
    <t xml:space="preserve"> Kwota nie objęta aneksem, o którym mowa wyżej. Dotyczy kardiologii. Kwota na dzień 31.12.2015 r. wykazana w księgach łącznie z odpisem aktualizującym. Na stan należności i na wynik roku 2015 nie wpływała. Zapłata dokonana w 2016 roku, zwiększyła wynik roku 2016. </t>
  </si>
  <si>
    <t>Razem rok 2015</t>
  </si>
  <si>
    <t xml:space="preserve">Przesunięcia w ramach obowiązujących umów. Dotyczy: oddziałów, poradni, diagnostyki kosztochłonnej, programu lekowego. </t>
  </si>
  <si>
    <t xml:space="preserve">Zapłata nadwykonań na podstawie ugody pozasądowej, w których widnieje zapis „Strony zgodnie oświadczają, że postanowienia niniejszego aneksu czynią zadość intencjom Stron, jak również kwota określona w §1 ust. 1 wyczerpuje ostatecznie wszelkie roszczenia z tytułu realizacji świadczeń opieki zdrowotnej od dnia 01.01.2016 do 31.12.2016 r. Dotyczy oddziałów szpitalnych. </t>
  </si>
  <si>
    <t xml:space="preserve"> Kwota nadwykonań w kardiologii w wysokości 243.899,76 zł. Kwota wykazana w księgach 2016 r. łącznie z odpisem aktualizującym. Na stan należności i na wynik roku 2016 nie wpływa. Kwota do odzyskania w 2017 r. na drodze ugody sądowej. Kwota uznana przez strony, zwiększy wynik roku 2017 tytułem rozwiązania odpisu aktualizującego.</t>
  </si>
  <si>
    <t>Zgodnie z zapisami aneksów do poszczególnych umów z NFZ - „Strony zgodnie oświadczają, że kwota aneksu wyczerpuje ostatecznie wszelkie roszczenia z tytułu realizacji przez Świadczeniodawcę świadczeń opieki zdrowotnej wykonanych w każdych okolicznościach i w każdym trybie w okresie 01.01.16-31.12.2016 r.” Dotyczy: o. wewnętrznego, neurologii, OIOM-u, reumatologii, pediatrii, ortopedii, okulistyki i poradni. Szpital dokonał tylko zapisów informacyjnie. Kwota nie wykazywana w księgach i w sprawozdaniach. Kwota 1.040.846,41 zł dotyczy obniżenia ceny za punkt, stanowi do kwoty 1.555.877,59 zł.</t>
  </si>
  <si>
    <t>Razem lata 2014-2016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</si>
</sst>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horizontal="justify"/>
    </xf>
    <xf numFmtId="164" fontId="0" fillId="0" borderId="0" xfId="0" applyFont="1" applyAlignment="1">
      <alignment/>
    </xf>
    <xf numFmtId="164" fontId="0" fillId="0" borderId="0" xfId="0" applyFont="1" applyAlignment="1">
      <alignment horizontal="justify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justify"/>
    </xf>
    <xf numFmtId="165" fontId="0" fillId="0" borderId="0" xfId="0" applyNumberFormat="1" applyAlignment="1">
      <alignment/>
    </xf>
    <xf numFmtId="165" fontId="4" fillId="0" borderId="1" xfId="0" applyNumberFormat="1" applyFont="1" applyBorder="1" applyAlignment="1">
      <alignment horizontal="justify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justify"/>
    </xf>
    <xf numFmtId="164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justify" wrapText="1"/>
    </xf>
    <xf numFmtId="165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0">
      <selection activeCell="G24" sqref="G24"/>
    </sheetView>
  </sheetViews>
  <sheetFormatPr defaultColWidth="10.28125" defaultRowHeight="12.75"/>
  <cols>
    <col min="1" max="1" width="11.28125" style="0" customWidth="1"/>
    <col min="2" max="2" width="13.00390625" style="0" customWidth="1"/>
    <col min="3" max="3" width="12.8515625" style="0" customWidth="1"/>
    <col min="4" max="4" width="12.7109375" style="0" customWidth="1"/>
    <col min="5" max="5" width="12.28125" style="0" customWidth="1"/>
    <col min="6" max="6" width="49.57421875" style="1" customWidth="1"/>
    <col min="7" max="16384" width="11.00390625" style="0" customWidth="1"/>
  </cols>
  <sheetData>
    <row r="1" spans="1:6" s="2" customFormat="1" ht="15">
      <c r="A1" s="2" t="s">
        <v>0</v>
      </c>
      <c r="F1" s="3" t="s">
        <v>1</v>
      </c>
    </row>
    <row r="2" spans="1:6" s="2" customFormat="1" ht="13.5" customHeight="1">
      <c r="A2" s="2" t="s">
        <v>2</v>
      </c>
      <c r="F2" s="3"/>
    </row>
    <row r="3" spans="1:6" s="2" customFormat="1" ht="13.5">
      <c r="A3" s="2" t="s">
        <v>3</v>
      </c>
      <c r="F3" s="3"/>
    </row>
    <row r="4" s="2" customFormat="1" ht="14.25">
      <c r="F4" s="3"/>
    </row>
    <row r="5" s="2" customFormat="1" ht="10.5" customHeight="1">
      <c r="F5" s="3"/>
    </row>
    <row r="6" spans="1:6" s="2" customFormat="1" ht="16.5">
      <c r="A6" s="4" t="s">
        <v>4</v>
      </c>
      <c r="B6" s="4"/>
      <c r="C6" s="4"/>
      <c r="D6" s="4"/>
      <c r="E6" s="4"/>
      <c r="F6" s="4"/>
    </row>
    <row r="7" spans="1:6" s="2" customFormat="1" ht="17.25">
      <c r="A7" s="4" t="s">
        <v>5</v>
      </c>
      <c r="B7" s="4"/>
      <c r="C7" s="4"/>
      <c r="D7" s="4"/>
      <c r="E7" s="4"/>
      <c r="F7" s="4"/>
    </row>
    <row r="8" spans="1:6" s="2" customFormat="1" ht="14.25">
      <c r="A8" s="5"/>
      <c r="B8" s="5"/>
      <c r="C8" s="5"/>
      <c r="D8" s="5"/>
      <c r="E8" s="5"/>
      <c r="F8" s="5"/>
    </row>
    <row r="9" spans="2:6" s="2" customFormat="1" ht="15.75">
      <c r="B9" s="6"/>
      <c r="C9" s="6"/>
      <c r="D9" s="6"/>
      <c r="E9" s="6"/>
      <c r="F9" s="3"/>
    </row>
    <row r="10" spans="1:6" s="10" customFormat="1" ht="52.5" customHeight="1">
      <c r="A10" s="7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9" t="s">
        <v>11</v>
      </c>
    </row>
    <row r="11" spans="1:7" ht="30.75" customHeight="1">
      <c r="A11" s="11">
        <v>2014</v>
      </c>
      <c r="B11" s="12">
        <v>1197059.86</v>
      </c>
      <c r="C11" s="12">
        <v>743940.96</v>
      </c>
      <c r="D11" s="13" t="s">
        <v>12</v>
      </c>
      <c r="E11" s="14">
        <v>0</v>
      </c>
      <c r="F11" s="15" t="s">
        <v>13</v>
      </c>
      <c r="G11" s="16"/>
    </row>
    <row r="12" spans="1:7" ht="66" customHeight="1">
      <c r="A12" s="11"/>
      <c r="B12" s="12"/>
      <c r="C12" s="12">
        <v>231140</v>
      </c>
      <c r="D12" s="13" t="s">
        <v>12</v>
      </c>
      <c r="E12" s="14">
        <v>0</v>
      </c>
      <c r="F12" s="17" t="s">
        <v>14</v>
      </c>
      <c r="G12" s="16"/>
    </row>
    <row r="13" spans="1:7" ht="30.75" customHeight="1">
      <c r="A13" s="11"/>
      <c r="B13" s="12"/>
      <c r="C13" s="12">
        <v>154139.4</v>
      </c>
      <c r="D13" s="13" t="s">
        <v>12</v>
      </c>
      <c r="E13" s="14">
        <v>0</v>
      </c>
      <c r="F13" s="17" t="s">
        <v>15</v>
      </c>
      <c r="G13" s="16"/>
    </row>
    <row r="14" spans="1:7" ht="38.25" customHeight="1">
      <c r="A14" s="11"/>
      <c r="B14" s="12"/>
      <c r="C14" s="12">
        <v>33573</v>
      </c>
      <c r="D14" s="13" t="s">
        <v>12</v>
      </c>
      <c r="E14" s="14">
        <v>0</v>
      </c>
      <c r="F14" s="17" t="s">
        <v>16</v>
      </c>
      <c r="G14" s="16"/>
    </row>
    <row r="15" spans="1:7" ht="30.75" customHeight="1">
      <c r="A15" s="11"/>
      <c r="B15" s="12"/>
      <c r="C15" s="12">
        <v>34266.5</v>
      </c>
      <c r="D15" s="13" t="s">
        <v>12</v>
      </c>
      <c r="E15" s="14">
        <v>0</v>
      </c>
      <c r="F15" s="17" t="s">
        <v>17</v>
      </c>
      <c r="G15" s="16"/>
    </row>
    <row r="16" spans="1:7" ht="30.75" customHeight="1">
      <c r="A16" s="18" t="s">
        <v>18</v>
      </c>
      <c r="B16" s="19">
        <f>B11</f>
        <v>1197059.86</v>
      </c>
      <c r="C16" s="19">
        <f>SUM(C11:C15)</f>
        <v>1197059.8599999999</v>
      </c>
      <c r="D16" s="20">
        <v>100</v>
      </c>
      <c r="E16" s="19">
        <v>0</v>
      </c>
      <c r="F16" s="21"/>
      <c r="G16" s="16"/>
    </row>
    <row r="17" spans="1:7" ht="41.25" customHeight="1">
      <c r="A17" s="22">
        <v>2015</v>
      </c>
      <c r="B17" s="23">
        <f>SUM(C17:C18,117507.52,575421.81)</f>
        <v>4684947.21</v>
      </c>
      <c r="C17" s="23">
        <f>130302.37+500755.11+830659.4+107496.1+36567.18+43074.86-39562.38</f>
        <v>1609292.6400000001</v>
      </c>
      <c r="D17" s="24" t="s">
        <v>12</v>
      </c>
      <c r="E17" s="23">
        <v>0</v>
      </c>
      <c r="F17" s="25" t="s">
        <v>19</v>
      </c>
      <c r="G17" s="16"/>
    </row>
    <row r="18" spans="1:7" ht="87" customHeight="1">
      <c r="A18" s="22"/>
      <c r="B18" s="23"/>
      <c r="C18" s="23">
        <f>107211+344859+127952.4+1739700.04+63002.8</f>
        <v>2382725.2399999998</v>
      </c>
      <c r="D18" s="24" t="s">
        <v>12</v>
      </c>
      <c r="E18" s="23">
        <v>0</v>
      </c>
      <c r="F18" s="25" t="s">
        <v>20</v>
      </c>
      <c r="G18" s="16"/>
    </row>
    <row r="19" spans="1:7" ht="70.5" customHeight="1">
      <c r="A19" s="22"/>
      <c r="B19" s="23"/>
      <c r="C19" s="23">
        <v>77700.48</v>
      </c>
      <c r="D19" s="24">
        <v>66.12</v>
      </c>
      <c r="E19" s="23">
        <v>0</v>
      </c>
      <c r="F19" s="25" t="s">
        <v>21</v>
      </c>
      <c r="G19" s="16"/>
    </row>
    <row r="20" spans="1:7" ht="30.75" customHeight="1">
      <c r="A20" s="26" t="s">
        <v>22</v>
      </c>
      <c r="B20" s="27">
        <f>B17</f>
        <v>4684947.21</v>
      </c>
      <c r="C20" s="27">
        <f>SUM(C17:C19)</f>
        <v>4069718.36</v>
      </c>
      <c r="D20" s="28">
        <f>C20/B20*100</f>
        <v>86.86796622410607</v>
      </c>
      <c r="E20" s="27">
        <f>E19</f>
        <v>0</v>
      </c>
      <c r="F20" s="29"/>
      <c r="G20" s="16"/>
    </row>
    <row r="21" spans="1:7" ht="37.5" customHeight="1">
      <c r="A21" s="11">
        <v>2016</v>
      </c>
      <c r="B21" s="30">
        <v>4579056.43</v>
      </c>
      <c r="C21" s="12">
        <v>1438893.21</v>
      </c>
      <c r="D21" s="24">
        <v>100</v>
      </c>
      <c r="E21" s="12">
        <v>0</v>
      </c>
      <c r="F21" s="25" t="s">
        <v>23</v>
      </c>
      <c r="G21" s="16"/>
    </row>
    <row r="22" spans="1:7" ht="76.5" customHeight="1">
      <c r="A22" s="11"/>
      <c r="B22" s="30"/>
      <c r="C22" s="12">
        <v>1555877.59</v>
      </c>
      <c r="D22" s="24">
        <v>59.92</v>
      </c>
      <c r="E22" s="12">
        <v>0</v>
      </c>
      <c r="F22" s="25" t="s">
        <v>24</v>
      </c>
      <c r="G22" s="16"/>
    </row>
    <row r="23" spans="1:7" ht="72.75" customHeight="1">
      <c r="A23" s="11"/>
      <c r="B23" s="30"/>
      <c r="C23" s="12">
        <v>149988.28</v>
      </c>
      <c r="D23" s="24">
        <v>61.5</v>
      </c>
      <c r="E23" s="12">
        <v>0</v>
      </c>
      <c r="F23" s="25" t="s">
        <v>25</v>
      </c>
      <c r="G23" s="16"/>
    </row>
    <row r="24" spans="1:7" ht="123" customHeight="1">
      <c r="A24" s="11"/>
      <c r="B24" s="30"/>
      <c r="C24" s="12">
        <v>0</v>
      </c>
      <c r="D24" s="24" t="s">
        <v>12</v>
      </c>
      <c r="E24" s="12">
        <v>1096486.11</v>
      </c>
      <c r="F24" s="31" t="s">
        <v>26</v>
      </c>
      <c r="G24" s="16"/>
    </row>
    <row r="25" spans="1:7" ht="30.75" customHeight="1">
      <c r="A25" s="11"/>
      <c r="B25" s="27">
        <f>B21</f>
        <v>4579056.43</v>
      </c>
      <c r="C25" s="27">
        <f>SUM(C21:C24)</f>
        <v>3144759.08</v>
      </c>
      <c r="D25" s="28">
        <f aca="true" t="shared" si="0" ref="D25:D26">C25/B25*100</f>
        <v>68.67701082251132</v>
      </c>
      <c r="E25" s="27">
        <f>SUM(E23:E24)</f>
        <v>1096486.11</v>
      </c>
      <c r="F25" s="31"/>
      <c r="G25" s="16"/>
    </row>
    <row r="26" spans="1:7" ht="30.75" customHeight="1">
      <c r="A26" s="32" t="s">
        <v>27</v>
      </c>
      <c r="B26" s="33">
        <f>B16+B20+B25</f>
        <v>10461063.5</v>
      </c>
      <c r="C26" s="33">
        <f>C16+C20+C25</f>
        <v>8411537.3</v>
      </c>
      <c r="D26" s="34">
        <f t="shared" si="0"/>
        <v>80.40805124641487</v>
      </c>
      <c r="E26" s="33">
        <f>E16+E20+E25</f>
        <v>1096486.11</v>
      </c>
      <c r="F26" s="21"/>
      <c r="G26" s="16"/>
    </row>
    <row r="28" ht="14.25"/>
    <row r="29" ht="14.25"/>
    <row r="30" ht="14.25"/>
    <row r="31" ht="14.25"/>
    <row r="32" ht="14.25"/>
    <row r="33" ht="14.25"/>
    <row r="34" ht="14.25"/>
    <row r="35" ht="14.25"/>
    <row r="36" ht="14.25"/>
  </sheetData>
  <sheetProtection password="DE45" sheet="1"/>
  <mergeCells count="9">
    <mergeCell ref="A6:F6"/>
    <mergeCell ref="A7:F7"/>
    <mergeCell ref="A8:F8"/>
    <mergeCell ref="A11:A15"/>
    <mergeCell ref="B11:B15"/>
    <mergeCell ref="A17:A19"/>
    <mergeCell ref="B17:B19"/>
    <mergeCell ref="A21:A25"/>
    <mergeCell ref="B21:B24"/>
  </mergeCells>
  <printOptions/>
  <pageMargins left="0.3541666666666667" right="0.3541666666666667" top="0.5118055555555555" bottom="0.39375" header="0.5118055555555555" footer="0.5118055555555555"/>
  <pageSetup firstPageNumber="1" useFirstPageNumber="1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2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2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2017-02-24T10:45:29Z</cp:lastPrinted>
  <dcterms:created xsi:type="dcterms:W3CDTF">2009-04-16T09:32:48Z</dcterms:created>
  <dcterms:modified xsi:type="dcterms:W3CDTF">2017-06-09T12:25:09Z</dcterms:modified>
  <cp:category/>
  <cp:version/>
  <cp:contentType/>
  <cp:contentStatus/>
  <cp:revision>78</cp:revision>
</cp:coreProperties>
</file>